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2.1 - Vedlejší rozpo..." sheetId="2" r:id="rId2"/>
    <sheet name="SO 002.1 - NN - Vedlejší ..." sheetId="3" r:id="rId3"/>
    <sheet name="SO 002.2 - Vedlejší rozpo..." sheetId="4" r:id="rId4"/>
    <sheet name="SO 002.2 - NN - Vedlejší ..." sheetId="5" r:id="rId5"/>
    <sheet name="SO 002.3 - Vedlejší rozpo..." sheetId="6" r:id="rId6"/>
    <sheet name="SO 002.3 - NN - Vedlejší ..." sheetId="7" r:id="rId7"/>
    <sheet name="SO 002.4 - Vedlejší rozpo..." sheetId="8" r:id="rId8"/>
    <sheet name="SO 002.4 - NN - Vedlejší ..." sheetId="9" r:id="rId9"/>
    <sheet name="SO 002.5 - Vedlejší rozpo..." sheetId="10" r:id="rId10"/>
    <sheet name="SO 002.5 - NN - Vedlejší ..." sheetId="11" r:id="rId11"/>
    <sheet name="SO 003 - NN - Vedlejší ro..." sheetId="12" r:id="rId12"/>
    <sheet name="SO 102.1 - Chodník - Úsek 1" sheetId="13" r:id="rId13"/>
    <sheet name="SO 102.2 - Chodník - Úsek 2" sheetId="14" r:id="rId14"/>
    <sheet name="SO 102.3 - Chodník - Úsek 3" sheetId="15" r:id="rId15"/>
    <sheet name="SO 102.4 - Chodník - Úsek 4" sheetId="16" r:id="rId16"/>
    <sheet name="SO 102.4 - NN - Chodník -..." sheetId="17" r:id="rId17"/>
    <sheet name="SO 102.5 - Chodník - Úsek 5" sheetId="18" r:id="rId18"/>
    <sheet name="SO 103 - NN - Parkovací s..." sheetId="19" r:id="rId19"/>
  </sheets>
  <definedNames>
    <definedName name="_xlnm.Print_Area" localSheetId="0">'Rekapitulace stavby'!$D$4:$AO$76,'Rekapitulace stavby'!$C$82:$AQ$113</definedName>
    <definedName name="_xlnm.Print_Titles" localSheetId="0">'Rekapitulace stavby'!$92:$92</definedName>
    <definedName name="_xlnm._FilterDatabase" localSheetId="1" hidden="1">'SO 002.1 - Vedlejší rozpo...'!$C$116:$K$135</definedName>
    <definedName name="_xlnm.Print_Area" localSheetId="1">'SO 002.1 - Vedlejší rozpo...'!$C$4:$J$76,'SO 002.1 - Vedlejší rozpo...'!$C$82:$J$98,'SO 002.1 - Vedlejší rozpo...'!$C$104:$J$135</definedName>
    <definedName name="_xlnm.Print_Titles" localSheetId="1">'SO 002.1 - Vedlejší rozpo...'!$116:$116</definedName>
    <definedName name="_xlnm._FilterDatabase" localSheetId="2" hidden="1">'SO 002.1 - NN - Vedlejší ...'!$C$116:$K$144</definedName>
    <definedName name="_xlnm.Print_Area" localSheetId="2">'SO 002.1 - NN - Vedlejší ...'!$C$4:$J$76,'SO 002.1 - NN - Vedlejší ...'!$C$82:$J$98,'SO 002.1 - NN - Vedlejší ...'!$C$104:$J$144</definedName>
    <definedName name="_xlnm.Print_Titles" localSheetId="2">'SO 002.1 - NN - Vedlejší ...'!$116:$116</definedName>
    <definedName name="_xlnm._FilterDatabase" localSheetId="3" hidden="1">'SO 002.2 - Vedlejší rozpo...'!$C$116:$K$144</definedName>
    <definedName name="_xlnm.Print_Area" localSheetId="3">'SO 002.2 - Vedlejší rozpo...'!$C$4:$J$76,'SO 002.2 - Vedlejší rozpo...'!$C$82:$J$98,'SO 002.2 - Vedlejší rozpo...'!$C$104:$J$144</definedName>
    <definedName name="_xlnm.Print_Titles" localSheetId="3">'SO 002.2 - Vedlejší rozpo...'!$116:$116</definedName>
    <definedName name="_xlnm._FilterDatabase" localSheetId="4" hidden="1">'SO 002.2 - NN - Vedlejší ...'!$C$116:$K$144</definedName>
    <definedName name="_xlnm.Print_Area" localSheetId="4">'SO 002.2 - NN - Vedlejší ...'!$C$4:$J$76,'SO 002.2 - NN - Vedlejší ...'!$C$82:$J$98,'SO 002.2 - NN - Vedlejší ...'!$C$104:$J$144</definedName>
    <definedName name="_xlnm.Print_Titles" localSheetId="4">'SO 002.2 - NN - Vedlejší ...'!$116:$116</definedName>
    <definedName name="_xlnm._FilterDatabase" localSheetId="5" hidden="1">'SO 002.3 - Vedlejší rozpo...'!$C$116:$K$135</definedName>
    <definedName name="_xlnm.Print_Area" localSheetId="5">'SO 002.3 - Vedlejší rozpo...'!$C$4:$J$76,'SO 002.3 - Vedlejší rozpo...'!$C$82:$J$98,'SO 002.3 - Vedlejší rozpo...'!$C$104:$J$135</definedName>
    <definedName name="_xlnm.Print_Titles" localSheetId="5">'SO 002.3 - Vedlejší rozpo...'!$116:$116</definedName>
    <definedName name="_xlnm._FilterDatabase" localSheetId="6" hidden="1">'SO 002.3 - NN - Vedlejší ...'!$C$116:$K$144</definedName>
    <definedName name="_xlnm.Print_Area" localSheetId="6">'SO 002.3 - NN - Vedlejší ...'!$C$4:$J$76,'SO 002.3 - NN - Vedlejší ...'!$C$82:$J$98,'SO 002.3 - NN - Vedlejší ...'!$C$104:$J$144</definedName>
    <definedName name="_xlnm.Print_Titles" localSheetId="6">'SO 002.3 - NN - Vedlejší ...'!$116:$116</definedName>
    <definedName name="_xlnm._FilterDatabase" localSheetId="7" hidden="1">'SO 002.4 - Vedlejší rozpo...'!$C$116:$K$135</definedName>
    <definedName name="_xlnm.Print_Area" localSheetId="7">'SO 002.4 - Vedlejší rozpo...'!$C$4:$J$76,'SO 002.4 - Vedlejší rozpo...'!$C$82:$J$98,'SO 002.4 - Vedlejší rozpo...'!$C$104:$J$135</definedName>
    <definedName name="_xlnm.Print_Titles" localSheetId="7">'SO 002.4 - Vedlejší rozpo...'!$116:$116</definedName>
    <definedName name="_xlnm._FilterDatabase" localSheetId="8" hidden="1">'SO 002.4 - NN - Vedlejší ...'!$C$116:$K$144</definedName>
    <definedName name="_xlnm.Print_Area" localSheetId="8">'SO 002.4 - NN - Vedlejší ...'!$C$4:$J$76,'SO 002.4 - NN - Vedlejší ...'!$C$82:$J$98,'SO 002.4 - NN - Vedlejší ...'!$C$104:$J$144</definedName>
    <definedName name="_xlnm.Print_Titles" localSheetId="8">'SO 002.4 - NN - Vedlejší ...'!$116:$116</definedName>
    <definedName name="_xlnm._FilterDatabase" localSheetId="9" hidden="1">'SO 002.5 - Vedlejší rozpo...'!$C$116:$K$135</definedName>
    <definedName name="_xlnm.Print_Area" localSheetId="9">'SO 002.5 - Vedlejší rozpo...'!$C$4:$J$76,'SO 002.5 - Vedlejší rozpo...'!$C$82:$J$98,'SO 002.5 - Vedlejší rozpo...'!$C$104:$J$135</definedName>
    <definedName name="_xlnm.Print_Titles" localSheetId="9">'SO 002.5 - Vedlejší rozpo...'!$116:$116</definedName>
    <definedName name="_xlnm._FilterDatabase" localSheetId="10" hidden="1">'SO 002.5 - NN - Vedlejší ...'!$C$116:$K$144</definedName>
    <definedName name="_xlnm.Print_Area" localSheetId="10">'SO 002.5 - NN - Vedlejší ...'!$C$4:$J$76,'SO 002.5 - NN - Vedlejší ...'!$C$82:$J$98,'SO 002.5 - NN - Vedlejší ...'!$C$104:$J$144</definedName>
    <definedName name="_xlnm.Print_Titles" localSheetId="10">'SO 002.5 - NN - Vedlejší ...'!$116:$116</definedName>
    <definedName name="_xlnm._FilterDatabase" localSheetId="11" hidden="1">'SO 003 - NN - Vedlejší ro...'!$C$116:$K$153</definedName>
    <definedName name="_xlnm.Print_Area" localSheetId="11">'SO 003 - NN - Vedlejší ro...'!$C$4:$J$76,'SO 003 - NN - Vedlejší ro...'!$C$82:$J$98,'SO 003 - NN - Vedlejší ro...'!$C$104:$J$153</definedName>
    <definedName name="_xlnm.Print_Titles" localSheetId="11">'SO 003 - NN - Vedlejší ro...'!$116:$116</definedName>
    <definedName name="_xlnm._FilterDatabase" localSheetId="12" hidden="1">'SO 102.1 - Chodník - Úsek 1'!$C$124:$K$244</definedName>
    <definedName name="_xlnm.Print_Area" localSheetId="12">'SO 102.1 - Chodník - Úsek 1'!$C$4:$J$76,'SO 102.1 - Chodník - Úsek 1'!$C$82:$J$106,'SO 102.1 - Chodník - Úsek 1'!$C$112:$J$244</definedName>
    <definedName name="_xlnm.Print_Titles" localSheetId="12">'SO 102.1 - Chodník - Úsek 1'!$124:$124</definedName>
    <definedName name="_xlnm._FilterDatabase" localSheetId="13" hidden="1">'SO 102.2 - Chodník - Úsek 2'!$C$122:$K$250</definedName>
    <definedName name="_xlnm.Print_Area" localSheetId="13">'SO 102.2 - Chodník - Úsek 2'!$C$4:$J$76,'SO 102.2 - Chodník - Úsek 2'!$C$82:$J$104,'SO 102.2 - Chodník - Úsek 2'!$C$110:$J$250</definedName>
    <definedName name="_xlnm.Print_Titles" localSheetId="13">'SO 102.2 - Chodník - Úsek 2'!$122:$122</definedName>
    <definedName name="_xlnm._FilterDatabase" localSheetId="14" hidden="1">'SO 102.3 - Chodník - Úsek 3'!$C$122:$K$209</definedName>
    <definedName name="_xlnm.Print_Area" localSheetId="14">'SO 102.3 - Chodník - Úsek 3'!$C$4:$J$76,'SO 102.3 - Chodník - Úsek 3'!$C$82:$J$104,'SO 102.3 - Chodník - Úsek 3'!$C$110:$J$209</definedName>
    <definedName name="_xlnm.Print_Titles" localSheetId="14">'SO 102.3 - Chodník - Úsek 3'!$122:$122</definedName>
    <definedName name="_xlnm._FilterDatabase" localSheetId="15" hidden="1">'SO 102.4 - Chodník - Úsek 4'!$C$122:$K$247</definedName>
    <definedName name="_xlnm.Print_Area" localSheetId="15">'SO 102.4 - Chodník - Úsek 4'!$C$4:$J$76,'SO 102.4 - Chodník - Úsek 4'!$C$82:$J$104,'SO 102.4 - Chodník - Úsek 4'!$C$110:$J$247</definedName>
    <definedName name="_xlnm.Print_Titles" localSheetId="15">'SO 102.4 - Chodník - Úsek 4'!$122:$122</definedName>
    <definedName name="_xlnm._FilterDatabase" localSheetId="16" hidden="1">'SO 102.4 - NN - Chodník -...'!$C$122:$K$215</definedName>
    <definedName name="_xlnm.Print_Area" localSheetId="16">'SO 102.4 - NN - Chodník -...'!$C$4:$J$76,'SO 102.4 - NN - Chodník -...'!$C$82:$J$104,'SO 102.4 - NN - Chodník -...'!$C$110:$J$215</definedName>
    <definedName name="_xlnm.Print_Titles" localSheetId="16">'SO 102.4 - NN - Chodník -...'!$122:$122</definedName>
    <definedName name="_xlnm._FilterDatabase" localSheetId="17" hidden="1">'SO 102.5 - Chodník - Úsek 5'!$C$121:$K$173</definedName>
    <definedName name="_xlnm.Print_Area" localSheetId="17">'SO 102.5 - Chodník - Úsek 5'!$C$4:$J$76,'SO 102.5 - Chodník - Úsek 5'!$C$82:$J$103,'SO 102.5 - Chodník - Úsek 5'!$C$109:$J$173</definedName>
    <definedName name="_xlnm.Print_Titles" localSheetId="17">'SO 102.5 - Chodník - Úsek 5'!$121:$121</definedName>
    <definedName name="_xlnm._FilterDatabase" localSheetId="18" hidden="1">'SO 103 - NN - Parkovací s...'!$C$127:$K$273</definedName>
    <definedName name="_xlnm.Print_Area" localSheetId="18">'SO 103 - NN - Parkovací s...'!$C$4:$J$76,'SO 103 - NN - Parkovací s...'!$C$82:$J$109,'SO 103 - NN - Parkovací s...'!$C$115:$J$273</definedName>
    <definedName name="_xlnm.Print_Titles" localSheetId="18">'SO 103 - NN - Parkovací s...'!$127:$127</definedName>
  </definedNames>
  <calcPr/>
</workbook>
</file>

<file path=xl/calcChain.xml><?xml version="1.0" encoding="utf-8"?>
<calcChain xmlns="http://schemas.openxmlformats.org/spreadsheetml/2006/main">
  <c i="19" l="1" r="J37"/>
  <c r="J36"/>
  <c i="1" r="AY112"/>
  <c i="19" r="J35"/>
  <c i="1" r="AX112"/>
  <c i="19" r="BI269"/>
  <c r="BH269"/>
  <c r="BG269"/>
  <c r="BF269"/>
  <c r="T269"/>
  <c r="T259"/>
  <c r="R269"/>
  <c r="R259"/>
  <c r="P269"/>
  <c r="P259"/>
  <c r="BI260"/>
  <c r="BH260"/>
  <c r="BG260"/>
  <c r="BF260"/>
  <c r="T260"/>
  <c r="R260"/>
  <c r="P260"/>
  <c r="BI255"/>
  <c r="BH255"/>
  <c r="BG255"/>
  <c r="BF255"/>
  <c r="T255"/>
  <c r="T254"/>
  <c r="R255"/>
  <c r="R254"/>
  <c r="P255"/>
  <c r="P254"/>
  <c r="BI250"/>
  <c r="BH250"/>
  <c r="BG250"/>
  <c r="BF250"/>
  <c r="T250"/>
  <c r="T249"/>
  <c r="T248"/>
  <c r="R250"/>
  <c r="R249"/>
  <c r="R248"/>
  <c r="P250"/>
  <c r="P249"/>
  <c r="P248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7"/>
  <c r="BH177"/>
  <c r="BG177"/>
  <c r="BF177"/>
  <c r="T177"/>
  <c r="T176"/>
  <c r="R177"/>
  <c r="R176"/>
  <c r="P177"/>
  <c r="P176"/>
  <c r="BI172"/>
  <c r="BH172"/>
  <c r="BG172"/>
  <c r="BF172"/>
  <c r="T172"/>
  <c r="R172"/>
  <c r="P172"/>
  <c r="BI168"/>
  <c r="BH168"/>
  <c r="BG168"/>
  <c r="BF168"/>
  <c r="T168"/>
  <c r="R168"/>
  <c r="P168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J125"/>
  <c r="F124"/>
  <c r="F122"/>
  <c r="E120"/>
  <c r="J92"/>
  <c r="F91"/>
  <c r="F89"/>
  <c r="E87"/>
  <c r="J21"/>
  <c r="E21"/>
  <c r="J124"/>
  <c r="J20"/>
  <c r="J18"/>
  <c r="E18"/>
  <c r="F92"/>
  <c r="J17"/>
  <c r="J12"/>
  <c r="J122"/>
  <c r="E7"/>
  <c r="E85"/>
  <c i="18" r="J37"/>
  <c r="J36"/>
  <c i="1" r="AY111"/>
  <c i="18" r="J35"/>
  <c i="1" r="AX111"/>
  <c i="18"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R154"/>
  <c r="P155"/>
  <c r="BI150"/>
  <c r="BH150"/>
  <c r="BG150"/>
  <c r="BF150"/>
  <c r="T150"/>
  <c r="R150"/>
  <c r="P150"/>
  <c r="BI145"/>
  <c r="BH145"/>
  <c r="BG145"/>
  <c r="BF145"/>
  <c r="T145"/>
  <c r="R145"/>
  <c r="P145"/>
  <c r="BI141"/>
  <c r="BH141"/>
  <c r="BG141"/>
  <c r="BF141"/>
  <c r="T141"/>
  <c r="R141"/>
  <c r="P141"/>
  <c r="BI135"/>
  <c r="BH135"/>
  <c r="BG135"/>
  <c r="BF135"/>
  <c r="T135"/>
  <c r="T134"/>
  <c r="R135"/>
  <c r="R134"/>
  <c r="P135"/>
  <c r="P134"/>
  <c r="BI129"/>
  <c r="BH129"/>
  <c r="BG129"/>
  <c r="BF129"/>
  <c r="T129"/>
  <c r="R129"/>
  <c r="P129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118"/>
  <c r="J20"/>
  <c r="J18"/>
  <c r="E18"/>
  <c r="F119"/>
  <c r="J17"/>
  <c r="J12"/>
  <c r="J116"/>
  <c r="E7"/>
  <c r="E112"/>
  <c i="17" r="J37"/>
  <c r="J36"/>
  <c i="1" r="AY110"/>
  <c i="17" r="J35"/>
  <c i="1" r="AX110"/>
  <c i="17"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T174"/>
  <c r="R175"/>
  <c r="R174"/>
  <c r="P175"/>
  <c r="P174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5"/>
  <c r="BH145"/>
  <c r="BG145"/>
  <c r="BF145"/>
  <c r="T145"/>
  <c r="T144"/>
  <c r="R145"/>
  <c r="R144"/>
  <c r="P145"/>
  <c r="P144"/>
  <c r="BI140"/>
  <c r="BH140"/>
  <c r="BG140"/>
  <c r="BF140"/>
  <c r="T140"/>
  <c r="R140"/>
  <c r="P140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J120"/>
  <c r="F119"/>
  <c r="F117"/>
  <c r="E115"/>
  <c r="J92"/>
  <c r="F91"/>
  <c r="F89"/>
  <c r="E87"/>
  <c r="J21"/>
  <c r="E21"/>
  <c r="J119"/>
  <c r="J20"/>
  <c r="J18"/>
  <c r="E18"/>
  <c r="F120"/>
  <c r="J17"/>
  <c r="J12"/>
  <c r="J117"/>
  <c r="E7"/>
  <c r="E113"/>
  <c i="16" r="J37"/>
  <c r="J36"/>
  <c i="1" r="AY109"/>
  <c i="16" r="J35"/>
  <c i="1" r="AX109"/>
  <c i="16" r="BI243"/>
  <c r="BH243"/>
  <c r="BG243"/>
  <c r="BF243"/>
  <c r="T243"/>
  <c r="R243"/>
  <c r="P243"/>
  <c r="BI237"/>
  <c r="BH237"/>
  <c r="BG237"/>
  <c r="BF237"/>
  <c r="T237"/>
  <c r="R237"/>
  <c r="P237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0"/>
  <c r="BH210"/>
  <c r="BG210"/>
  <c r="BF210"/>
  <c r="T210"/>
  <c r="R210"/>
  <c r="P210"/>
  <c r="BI200"/>
  <c r="BH200"/>
  <c r="BG200"/>
  <c r="BF200"/>
  <c r="T200"/>
  <c r="R200"/>
  <c r="P200"/>
  <c r="BI195"/>
  <c r="BH195"/>
  <c r="BG195"/>
  <c r="BF195"/>
  <c r="T195"/>
  <c r="R195"/>
  <c r="P195"/>
  <c r="BI191"/>
  <c r="BH191"/>
  <c r="BG191"/>
  <c r="BF191"/>
  <c r="T191"/>
  <c r="R191"/>
  <c r="P191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1"/>
  <c r="BH161"/>
  <c r="BG161"/>
  <c r="BF161"/>
  <c r="T161"/>
  <c r="T160"/>
  <c r="R161"/>
  <c r="R160"/>
  <c r="P161"/>
  <c r="P160"/>
  <c r="BI156"/>
  <c r="BH156"/>
  <c r="BG156"/>
  <c r="BF156"/>
  <c r="T156"/>
  <c r="R156"/>
  <c r="P156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J120"/>
  <c r="F119"/>
  <c r="F117"/>
  <c r="E115"/>
  <c r="J92"/>
  <c r="F91"/>
  <c r="F89"/>
  <c r="E87"/>
  <c r="J21"/>
  <c r="E21"/>
  <c r="J119"/>
  <c r="J20"/>
  <c r="J18"/>
  <c r="E18"/>
  <c r="F120"/>
  <c r="J17"/>
  <c r="J12"/>
  <c r="J89"/>
  <c r="E7"/>
  <c r="E113"/>
  <c i="15" r="J37"/>
  <c r="J36"/>
  <c i="1" r="AY108"/>
  <c i="15" r="J35"/>
  <c i="1" r="AX108"/>
  <c i="15" r="BI205"/>
  <c r="BH205"/>
  <c r="BG205"/>
  <c r="BF205"/>
  <c r="T205"/>
  <c r="T199"/>
  <c r="R205"/>
  <c r="R199"/>
  <c r="P205"/>
  <c r="P199"/>
  <c r="BI200"/>
  <c r="BH200"/>
  <c r="BG200"/>
  <c r="BF200"/>
  <c r="T200"/>
  <c r="R200"/>
  <c r="P200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4"/>
  <c r="BH144"/>
  <c r="BG144"/>
  <c r="BF144"/>
  <c r="T144"/>
  <c r="T143"/>
  <c r="R144"/>
  <c r="R143"/>
  <c r="P144"/>
  <c r="P143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J120"/>
  <c r="F119"/>
  <c r="F117"/>
  <c r="E115"/>
  <c r="J92"/>
  <c r="F91"/>
  <c r="F89"/>
  <c r="E87"/>
  <c r="J21"/>
  <c r="E21"/>
  <c r="J119"/>
  <c r="J20"/>
  <c r="J18"/>
  <c r="E18"/>
  <c r="F92"/>
  <c r="J17"/>
  <c r="J12"/>
  <c r="J117"/>
  <c r="E7"/>
  <c r="E85"/>
  <c i="14" r="J37"/>
  <c r="J36"/>
  <c i="1" r="AY107"/>
  <c i="14" r="J35"/>
  <c i="1" r="AX107"/>
  <c i="14" r="BI246"/>
  <c r="BH246"/>
  <c r="BG246"/>
  <c r="BF246"/>
  <c r="T246"/>
  <c r="T239"/>
  <c r="R246"/>
  <c r="R239"/>
  <c r="P246"/>
  <c r="P239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T213"/>
  <c r="R214"/>
  <c r="R213"/>
  <c r="P214"/>
  <c r="P213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69"/>
  <c r="BH169"/>
  <c r="BG169"/>
  <c r="BF169"/>
  <c r="T169"/>
  <c r="T168"/>
  <c r="R169"/>
  <c r="R168"/>
  <c r="P169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J120"/>
  <c r="F119"/>
  <c r="F117"/>
  <c r="E115"/>
  <c r="J92"/>
  <c r="F91"/>
  <c r="F89"/>
  <c r="E87"/>
  <c r="J21"/>
  <c r="E21"/>
  <c r="J91"/>
  <c r="J20"/>
  <c r="J18"/>
  <c r="E18"/>
  <c r="F120"/>
  <c r="J17"/>
  <c r="J12"/>
  <c r="J89"/>
  <c r="E7"/>
  <c r="E85"/>
  <c i="13" r="J37"/>
  <c r="J36"/>
  <c i="1" r="AY106"/>
  <c i="13" r="J35"/>
  <c i="1" r="AX106"/>
  <c i="13" r="BI240"/>
  <c r="BH240"/>
  <c r="BG240"/>
  <c r="BF240"/>
  <c r="T240"/>
  <c r="R240"/>
  <c r="P240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5"/>
  <c r="BH215"/>
  <c r="BG215"/>
  <c r="BF215"/>
  <c r="T215"/>
  <c r="R215"/>
  <c r="P215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1"/>
  <c r="BH191"/>
  <c r="BG191"/>
  <c r="BF191"/>
  <c r="T191"/>
  <c r="R191"/>
  <c r="P191"/>
  <c r="BI186"/>
  <c r="BH186"/>
  <c r="BG186"/>
  <c r="BF186"/>
  <c r="T186"/>
  <c r="R186"/>
  <c r="P186"/>
  <c r="BI182"/>
  <c r="BH182"/>
  <c r="BG182"/>
  <c r="BF182"/>
  <c r="T182"/>
  <c r="R182"/>
  <c r="P182"/>
  <c r="BI177"/>
  <c r="BH177"/>
  <c r="BG177"/>
  <c r="BF177"/>
  <c r="T177"/>
  <c r="T176"/>
  <c r="R177"/>
  <c r="R176"/>
  <c r="P177"/>
  <c r="P176"/>
  <c r="BI172"/>
  <c r="BH172"/>
  <c r="BG172"/>
  <c r="BF172"/>
  <c r="T172"/>
  <c r="T171"/>
  <c r="R172"/>
  <c r="R171"/>
  <c r="P172"/>
  <c r="P171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J122"/>
  <c r="F121"/>
  <c r="F119"/>
  <c r="E117"/>
  <c r="J92"/>
  <c r="F91"/>
  <c r="F89"/>
  <c r="E87"/>
  <c r="J21"/>
  <c r="E21"/>
  <c r="J91"/>
  <c r="J20"/>
  <c r="J18"/>
  <c r="E18"/>
  <c r="F92"/>
  <c r="J17"/>
  <c r="J12"/>
  <c r="J119"/>
  <c r="E7"/>
  <c r="E115"/>
  <c i="12" r="J37"/>
  <c r="J36"/>
  <c i="1" r="AY105"/>
  <c i="12" r="J35"/>
  <c i="1" r="AX105"/>
  <c i="12"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113"/>
  <c r="J20"/>
  <c r="J18"/>
  <c r="E18"/>
  <c r="F114"/>
  <c r="J17"/>
  <c r="J12"/>
  <c r="J89"/>
  <c r="E7"/>
  <c r="E85"/>
  <c i="11" r="J37"/>
  <c r="J36"/>
  <c i="1" r="AY104"/>
  <c i="11" r="J35"/>
  <c i="1" r="AX104"/>
  <c i="11"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91"/>
  <c r="J20"/>
  <c r="J18"/>
  <c r="E18"/>
  <c r="F114"/>
  <c r="J17"/>
  <c r="J12"/>
  <c r="J111"/>
  <c r="E7"/>
  <c r="E107"/>
  <c i="10" r="J37"/>
  <c r="J36"/>
  <c i="1" r="AY103"/>
  <c i="10" r="J35"/>
  <c i="1" r="AX103"/>
  <c i="10"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113"/>
  <c r="J20"/>
  <c r="J18"/>
  <c r="E18"/>
  <c r="F92"/>
  <c r="J17"/>
  <c r="J12"/>
  <c r="J111"/>
  <c r="E7"/>
  <c r="E107"/>
  <c i="9" r="J37"/>
  <c r="J36"/>
  <c i="1" r="AY102"/>
  <c i="9" r="J35"/>
  <c i="1" r="AX102"/>
  <c i="9"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91"/>
  <c r="J20"/>
  <c r="J18"/>
  <c r="E18"/>
  <c r="F114"/>
  <c r="J17"/>
  <c r="J12"/>
  <c r="J111"/>
  <c r="E7"/>
  <c r="E107"/>
  <c i="8" r="J37"/>
  <c r="J36"/>
  <c i="1" r="AY101"/>
  <c i="8" r="J35"/>
  <c i="1" r="AX101"/>
  <c i="8"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113"/>
  <c r="J20"/>
  <c r="J18"/>
  <c r="E18"/>
  <c r="F114"/>
  <c r="J17"/>
  <c r="J12"/>
  <c r="J111"/>
  <c r="E7"/>
  <c r="E107"/>
  <c i="7" r="J37"/>
  <c r="J36"/>
  <c i="1" r="AY100"/>
  <c i="7" r="J35"/>
  <c i="1" r="AX100"/>
  <c i="7"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113"/>
  <c r="J20"/>
  <c r="J18"/>
  <c r="E18"/>
  <c r="F114"/>
  <c r="J17"/>
  <c r="J12"/>
  <c r="J89"/>
  <c r="E7"/>
  <c r="E85"/>
  <c i="6" r="T118"/>
  <c r="T117"/>
  <c r="J37"/>
  <c r="J36"/>
  <c i="1" r="AY99"/>
  <c i="6" r="J35"/>
  <c i="1" r="AX99"/>
  <c i="6"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91"/>
  <c r="J20"/>
  <c r="J18"/>
  <c r="E18"/>
  <c r="F114"/>
  <c r="J17"/>
  <c r="J12"/>
  <c r="J111"/>
  <c r="E7"/>
  <c r="E107"/>
  <c i="5" r="J37"/>
  <c r="J36"/>
  <c i="1" r="AY98"/>
  <c i="5" r="J35"/>
  <c i="1" r="AX98"/>
  <c i="5"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91"/>
  <c r="J20"/>
  <c r="J18"/>
  <c r="E18"/>
  <c r="F114"/>
  <c r="J17"/>
  <c r="J12"/>
  <c r="J89"/>
  <c r="E7"/>
  <c r="E107"/>
  <c i="4" r="J37"/>
  <c r="J36"/>
  <c i="1" r="AY97"/>
  <c i="4" r="J35"/>
  <c i="1" r="AX97"/>
  <c i="4"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113"/>
  <c r="J20"/>
  <c r="J18"/>
  <c r="E18"/>
  <c r="F114"/>
  <c r="J17"/>
  <c r="J12"/>
  <c r="J111"/>
  <c r="E7"/>
  <c r="E85"/>
  <c i="3" r="J37"/>
  <c r="J36"/>
  <c i="1" r="AY96"/>
  <c i="3" r="J35"/>
  <c i="1" r="AX96"/>
  <c i="3"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113"/>
  <c r="J20"/>
  <c r="J18"/>
  <c r="E18"/>
  <c r="F114"/>
  <c r="J17"/>
  <c r="J12"/>
  <c r="J111"/>
  <c r="E7"/>
  <c r="E107"/>
  <c i="2" r="J37"/>
  <c r="J36"/>
  <c i="1" r="AY95"/>
  <c i="2" r="J35"/>
  <c i="1" r="AX95"/>
  <c i="2"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113"/>
  <c r="J20"/>
  <c r="J18"/>
  <c r="E18"/>
  <c r="F114"/>
  <c r="J17"/>
  <c r="J12"/>
  <c r="J89"/>
  <c r="E7"/>
  <c r="E107"/>
  <c i="1" r="L90"/>
  <c r="AM90"/>
  <c r="AM89"/>
  <c r="L89"/>
  <c r="AM87"/>
  <c r="L87"/>
  <c r="L85"/>
  <c r="L84"/>
  <c i="2" r="J123"/>
  <c r="BK123"/>
  <c i="3" r="J124"/>
  <c r="BK128"/>
  <c r="BK133"/>
  <c i="4" r="BK141"/>
  <c r="BK133"/>
  <c r="J137"/>
  <c r="J128"/>
  <c i="5" r="J128"/>
  <c r="BK141"/>
  <c r="BK124"/>
  <c r="BK119"/>
  <c i="6" r="J123"/>
  <c r="BK123"/>
  <c i="7" r="BK133"/>
  <c r="J128"/>
  <c r="J124"/>
  <c i="9" r="BK133"/>
  <c i="10" r="J119"/>
  <c r="J123"/>
  <c i="11" r="J141"/>
  <c r="BK133"/>
  <c r="J133"/>
  <c r="BK119"/>
  <c i="12" r="J147"/>
  <c r="BK131"/>
  <c r="J119"/>
  <c r="J134"/>
  <c r="J122"/>
  <c i="13" r="BK234"/>
  <c r="BK209"/>
  <c r="J186"/>
  <c r="J162"/>
  <c r="BK149"/>
  <c r="BK128"/>
  <c r="J234"/>
  <c r="J209"/>
  <c r="J195"/>
  <c r="J172"/>
  <c r="BK153"/>
  <c r="J141"/>
  <c r="J132"/>
  <c i="14" r="BK227"/>
  <c r="BK209"/>
  <c r="BK196"/>
  <c r="BK187"/>
  <c r="BK164"/>
  <c r="BK152"/>
  <c r="BK246"/>
  <c r="J219"/>
  <c r="BK204"/>
  <c r="J187"/>
  <c r="J169"/>
  <c r="J156"/>
  <c r="J223"/>
  <c r="BK179"/>
  <c r="BK148"/>
  <c r="BK140"/>
  <c r="J135"/>
  <c i="15" r="J205"/>
  <c r="BK200"/>
  <c r="J195"/>
  <c r="J191"/>
  <c r="BK187"/>
  <c r="BK183"/>
  <c r="BK178"/>
  <c r="J168"/>
  <c r="J159"/>
  <c r="BK154"/>
  <c r="J144"/>
  <c r="BK135"/>
  <c r="BK205"/>
  <c r="BK195"/>
  <c r="J187"/>
  <c r="BK173"/>
  <c r="BK159"/>
  <c r="J150"/>
  <c r="J135"/>
  <c r="BK126"/>
  <c r="J164"/>
  <c i="16" r="J243"/>
  <c r="BK232"/>
  <c r="J224"/>
  <c r="BK210"/>
  <c r="J191"/>
  <c r="J185"/>
  <c r="BK181"/>
  <c r="J167"/>
  <c r="J156"/>
  <c r="J143"/>
  <c r="J126"/>
  <c r="BK224"/>
  <c r="BK200"/>
  <c r="BK191"/>
  <c r="BK172"/>
  <c r="BK156"/>
  <c r="J147"/>
  <c r="BK126"/>
  <c i="17" r="J211"/>
  <c r="J189"/>
  <c r="BK180"/>
  <c r="BK161"/>
  <c r="J151"/>
  <c r="BK131"/>
  <c r="J206"/>
  <c r="BK189"/>
  <c r="BK185"/>
  <c r="J166"/>
  <c r="BK151"/>
  <c r="BK126"/>
  <c i="18" r="BK155"/>
  <c r="J141"/>
  <c r="BK169"/>
  <c r="J159"/>
  <c r="BK141"/>
  <c r="J129"/>
  <c i="19" r="J269"/>
  <c r="J244"/>
  <c r="J221"/>
  <c r="BK211"/>
  <c r="J194"/>
  <c r="BK177"/>
  <c r="BK157"/>
  <c r="BK144"/>
  <c r="BK269"/>
  <c r="BK250"/>
  <c r="BK230"/>
  <c r="BK216"/>
  <c r="BK194"/>
  <c r="BK182"/>
  <c r="BK162"/>
  <c r="J144"/>
  <c r="J135"/>
  <c r="J186"/>
  <c i="2" r="J132"/>
  <c r="J119"/>
  <c i="3" r="J137"/>
  <c i="4" r="BK137"/>
  <c r="BK119"/>
  <c i="5" r="BK128"/>
  <c i="6" r="J128"/>
  <c i="7" r="J141"/>
  <c r="BK124"/>
  <c i="8" r="BK119"/>
  <c i="9" r="J124"/>
  <c r="BK124"/>
  <c i="11" r="BK141"/>
  <c r="BK128"/>
  <c i="12" r="BK134"/>
  <c r="BK126"/>
  <c i="13" r="BK215"/>
  <c r="BK172"/>
  <c r="BK132"/>
  <c r="BK204"/>
  <c r="BK157"/>
  <c r="J128"/>
  <c i="14" r="J214"/>
  <c r="J183"/>
  <c r="BK144"/>
  <c r="BK214"/>
  <c r="J179"/>
  <c r="J144"/>
  <c r="J227"/>
  <c i="19" r="J211"/>
  <c i="2" r="BK128"/>
  <c i="3" r="J133"/>
  <c r="J128"/>
  <c i="4" r="BK128"/>
  <c i="5" r="BK133"/>
  <c r="J124"/>
  <c i="7" r="J137"/>
  <c r="BK119"/>
  <c i="8" r="BK132"/>
  <c i="9" r="BK137"/>
  <c r="J141"/>
  <c i="10" r="BK123"/>
  <c i="11" r="J137"/>
  <c r="BK124"/>
  <c i="12" r="J126"/>
  <c r="J138"/>
  <c i="13" r="BK240"/>
  <c r="BK195"/>
  <c r="J153"/>
  <c r="BK229"/>
  <c r="BK191"/>
  <c r="BK162"/>
  <c r="J221"/>
  <c i="14" r="BK223"/>
  <c r="BK169"/>
  <c r="J126"/>
  <c r="J196"/>
  <c r="J164"/>
  <c r="BK135"/>
  <c i="2" r="BK119"/>
  <c r="J128"/>
  <c i="3" r="J141"/>
  <c r="BK137"/>
  <c r="BK119"/>
  <c r="J119"/>
  <c i="4" r="J141"/>
  <c r="BK124"/>
  <c r="J133"/>
  <c r="J124"/>
  <c i="5" r="J119"/>
  <c r="J141"/>
  <c i="6" r="BK132"/>
  <c r="J132"/>
  <c r="BK128"/>
  <c i="7" r="BK141"/>
  <c r="J133"/>
  <c i="8" r="J132"/>
  <c r="BK128"/>
  <c r="J123"/>
  <c r="J128"/>
  <c i="9" r="BK141"/>
  <c r="J133"/>
  <c r="BK119"/>
  <c r="BK128"/>
  <c i="10" r="BK132"/>
  <c r="J132"/>
  <c r="BK119"/>
  <c i="11" r="BK137"/>
  <c r="J128"/>
  <c i="12" r="BK138"/>
  <c r="BK122"/>
  <c r="BK147"/>
  <c r="BK119"/>
  <c i="13" r="J229"/>
  <c r="J200"/>
  <c r="BK177"/>
  <c r="J157"/>
  <c r="BK137"/>
  <c r="J240"/>
  <c r="J215"/>
  <c r="BK200"/>
  <c r="BK182"/>
  <c r="BK167"/>
  <c r="BK145"/>
  <c r="J191"/>
  <c i="14" r="J231"/>
  <c r="BK219"/>
  <c r="BK200"/>
  <c r="J191"/>
  <c r="BK160"/>
  <c r="J130"/>
  <c r="BK240"/>
  <c r="J209"/>
  <c r="BK191"/>
  <c r="BK175"/>
  <c r="J160"/>
  <c r="J140"/>
  <c r="BK130"/>
  <c i="2" r="BK132"/>
  <c i="3" r="BK141"/>
  <c r="BK124"/>
  <c i="4" r="J119"/>
  <c i="5" r="BK137"/>
  <c r="J133"/>
  <c i="6" r="BK119"/>
  <c i="7" r="BK137"/>
  <c r="J119"/>
  <c i="8" r="BK123"/>
  <c i="9" r="J119"/>
  <c i="10" r="J128"/>
  <c i="11" r="J119"/>
  <c i="12" r="J151"/>
  <c r="BK151"/>
  <c r="J131"/>
  <c i="13" r="J204"/>
  <c r="J167"/>
  <c r="BK141"/>
  <c r="BK221"/>
  <c r="J177"/>
  <c r="J137"/>
  <c i="14" r="J235"/>
  <c r="J204"/>
  <c r="BK156"/>
  <c r="BK231"/>
  <c r="BK183"/>
  <c r="J148"/>
  <c r="BK126"/>
  <c i="1" r="AS94"/>
  <c i="5" r="J137"/>
  <c i="6" r="J119"/>
  <c i="7" r="BK128"/>
  <c i="8" r="J119"/>
  <c i="9" r="J128"/>
  <c r="J137"/>
  <c i="10" r="BK128"/>
  <c i="11" r="J124"/>
  <c i="12" r="BK143"/>
  <c r="J143"/>
  <c i="13" r="J225"/>
  <c r="J182"/>
  <c r="J145"/>
  <c r="BK225"/>
  <c r="BK186"/>
  <c r="J149"/>
  <c i="14" r="J240"/>
  <c r="J175"/>
  <c r="BK235"/>
  <c r="J200"/>
  <c r="J152"/>
  <c r="J246"/>
  <c i="19" r="J162"/>
  <c i="15" r="J183"/>
  <c r="BK150"/>
  <c r="BK139"/>
  <c r="J126"/>
  <c r="J200"/>
  <c r="BK191"/>
  <c r="J178"/>
  <c r="BK168"/>
  <c r="J154"/>
  <c r="BK144"/>
  <c r="J139"/>
  <c r="J130"/>
  <c r="BK130"/>
  <c i="16" r="BK243"/>
  <c r="BK237"/>
  <c r="BK228"/>
  <c r="BK220"/>
  <c r="J195"/>
  <c r="BK185"/>
  <c r="BK177"/>
  <c r="J172"/>
  <c r="J151"/>
  <c r="BK130"/>
  <c r="J237"/>
  <c r="J232"/>
  <c r="BK195"/>
  <c r="J177"/>
  <c r="BK161"/>
  <c r="BK151"/>
  <c r="BK135"/>
  <c r="J228"/>
  <c i="17" r="J193"/>
  <c r="J185"/>
  <c r="BK156"/>
  <c r="J145"/>
  <c r="J136"/>
  <c r="BK211"/>
  <c r="BK197"/>
  <c r="J180"/>
  <c r="J161"/>
  <c r="BK145"/>
  <c r="BK136"/>
  <c i="18" r="BK164"/>
  <c r="BK150"/>
  <c r="J125"/>
  <c r="J164"/>
  <c r="J155"/>
  <c r="BK135"/>
  <c i="19" r="BK240"/>
  <c r="J230"/>
  <c r="BK207"/>
  <c r="J198"/>
  <c r="BK186"/>
  <c r="J168"/>
  <c r="BK148"/>
  <c r="BK135"/>
  <c r="BK255"/>
  <c r="BK235"/>
  <c r="J225"/>
  <c r="BK198"/>
  <c r="J190"/>
  <c r="BK168"/>
  <c r="J148"/>
  <c r="J131"/>
  <c i="15" r="BK164"/>
  <c i="16" r="J200"/>
  <c r="J161"/>
  <c r="J139"/>
  <c r="J220"/>
  <c r="J181"/>
  <c r="BK143"/>
  <c i="17" r="BK201"/>
  <c r="BK175"/>
  <c r="J126"/>
  <c r="J175"/>
  <c r="BK140"/>
  <c i="18" r="BK145"/>
  <c r="BK159"/>
  <c r="BK125"/>
  <c i="19" r="J250"/>
  <c r="J216"/>
  <c r="BK190"/>
  <c r="J152"/>
  <c r="J260"/>
  <c r="BK221"/>
  <c r="J157"/>
  <c r="BK152"/>
  <c i="15" r="J173"/>
  <c i="16" r="J135"/>
  <c r="J210"/>
  <c r="BK167"/>
  <c r="J130"/>
  <c i="17" r="BK206"/>
  <c r="BK166"/>
  <c r="J140"/>
  <c r="BK193"/>
  <c r="J156"/>
  <c i="18" r="J169"/>
  <c r="BK129"/>
  <c r="J150"/>
  <c i="19" r="J255"/>
  <c r="J235"/>
  <c r="BK202"/>
  <c r="BK172"/>
  <c r="BK131"/>
  <c r="J207"/>
  <c r="J172"/>
  <c r="BK244"/>
  <c i="16" r="BK147"/>
  <c r="BK139"/>
  <c i="17" r="J197"/>
  <c r="J170"/>
  <c r="J201"/>
  <c r="BK170"/>
  <c r="J131"/>
  <c i="18" r="J135"/>
  <c r="J145"/>
  <c i="19" r="BK260"/>
  <c r="BK225"/>
  <c r="J182"/>
  <c r="BK139"/>
  <c r="J240"/>
  <c r="J202"/>
  <c r="J177"/>
  <c r="J139"/>
  <c i="2" l="1" r="P118"/>
  <c r="P117"/>
  <c i="1" r="AU95"/>
  <c i="3" r="R118"/>
  <c r="R117"/>
  <c i="6" r="R118"/>
  <c r="R117"/>
  <c i="7" r="T118"/>
  <c r="T117"/>
  <c i="2" r="BK118"/>
  <c r="BK117"/>
  <c r="J117"/>
  <c r="J96"/>
  <c i="3" r="P118"/>
  <c r="P117"/>
  <c i="1" r="AU96"/>
  <c i="4" r="T118"/>
  <c r="T117"/>
  <c i="5" r="P118"/>
  <c r="P117"/>
  <c i="1" r="AU98"/>
  <c i="7" r="R118"/>
  <c r="R117"/>
  <c i="8" r="T118"/>
  <c r="T117"/>
  <c i="2" r="T118"/>
  <c r="T117"/>
  <c i="3" r="T118"/>
  <c r="T117"/>
  <c i="4" r="P118"/>
  <c r="P117"/>
  <c i="1" r="AU97"/>
  <c i="5" r="T118"/>
  <c r="T117"/>
  <c i="6" r="P118"/>
  <c r="P117"/>
  <c i="1" r="AU99"/>
  <c i="7" r="P118"/>
  <c r="P117"/>
  <c i="1" r="AU100"/>
  <c i="8" r="R118"/>
  <c r="R117"/>
  <c i="9" r="P118"/>
  <c r="P117"/>
  <c i="1" r="AU102"/>
  <c i="10" r="P118"/>
  <c r="P117"/>
  <c i="1" r="AU103"/>
  <c i="11" r="BK118"/>
  <c r="BK117"/>
  <c r="J117"/>
  <c r="P118"/>
  <c r="P117"/>
  <c i="1" r="AU104"/>
  <c i="12" r="P118"/>
  <c r="P117"/>
  <c i="1" r="AU105"/>
  <c i="13" r="R127"/>
  <c r="T181"/>
  <c r="R208"/>
  <c i="14" r="P125"/>
  <c r="P174"/>
  <c i="15" r="BK125"/>
  <c r="J125"/>
  <c r="J98"/>
  <c r="P149"/>
  <c r="P172"/>
  <c i="16" r="P125"/>
  <c r="P166"/>
  <c r="T199"/>
  <c i="17" r="R125"/>
  <c r="P150"/>
  <c r="P179"/>
  <c r="R205"/>
  <c i="18" r="P140"/>
  <c r="BK154"/>
  <c r="J154"/>
  <c r="J101"/>
  <c r="T163"/>
  <c i="19" r="R130"/>
  <c r="T215"/>
  <c i="5" r="BK118"/>
  <c r="J118"/>
  <c r="J97"/>
  <c i="6" r="BK118"/>
  <c r="J118"/>
  <c r="J97"/>
  <c i="9" r="BK118"/>
  <c r="J118"/>
  <c r="J97"/>
  <c i="10" r="T118"/>
  <c r="T117"/>
  <c i="12" r="BK118"/>
  <c r="J118"/>
  <c r="J97"/>
  <c i="13" r="P127"/>
  <c r="T161"/>
  <c r="BK208"/>
  <c r="J208"/>
  <c r="J104"/>
  <c r="P233"/>
  <c i="14" r="BK125"/>
  <c r="BK174"/>
  <c r="J174"/>
  <c r="J100"/>
  <c r="P218"/>
  <c i="18" r="R163"/>
  <c i="19" r="T181"/>
  <c i="4" r="BK118"/>
  <c r="J118"/>
  <c r="J97"/>
  <c i="5" r="R118"/>
  <c r="R117"/>
  <c i="7" r="BK118"/>
  <c r="J118"/>
  <c r="J97"/>
  <c i="8" r="P118"/>
  <c r="P117"/>
  <c i="1" r="AU101"/>
  <c i="9" r="T118"/>
  <c r="T117"/>
  <c i="10" r="BK118"/>
  <c r="J118"/>
  <c r="J97"/>
  <c i="11" r="T118"/>
  <c r="T117"/>
  <c i="12" r="T118"/>
  <c r="T117"/>
  <c i="13" r="BK127"/>
  <c r="J127"/>
  <c r="J98"/>
  <c r="BK161"/>
  <c r="J161"/>
  <c r="J99"/>
  <c r="R161"/>
  <c r="BK181"/>
  <c r="J181"/>
  <c r="J102"/>
  <c r="P181"/>
  <c r="BK199"/>
  <c r="J199"/>
  <c r="J103"/>
  <c r="R199"/>
  <c r="P208"/>
  <c r="BK233"/>
  <c r="J233"/>
  <c r="J105"/>
  <c r="R233"/>
  <c i="14" r="R125"/>
  <c r="T174"/>
  <c r="R218"/>
  <c i="15" r="P125"/>
  <c r="T149"/>
  <c r="P163"/>
  <c r="R163"/>
  <c r="R172"/>
  <c i="16" r="T125"/>
  <c r="T124"/>
  <c r="T166"/>
  <c r="P190"/>
  <c r="T190"/>
  <c r="P199"/>
  <c r="BK236"/>
  <c r="J236"/>
  <c r="J103"/>
  <c r="T236"/>
  <c i="17" r="BK125"/>
  <c r="J125"/>
  <c r="J98"/>
  <c r="T125"/>
  <c r="T124"/>
  <c r="T123"/>
  <c r="T150"/>
  <c r="T179"/>
  <c r="T205"/>
  <c i="18" r="P124"/>
  <c r="T124"/>
  <c r="BK140"/>
  <c r="J140"/>
  <c r="J100"/>
  <c r="T140"/>
  <c r="P154"/>
  <c r="T154"/>
  <c r="P163"/>
  <c i="19" r="P130"/>
  <c r="BK156"/>
  <c r="J156"/>
  <c r="J99"/>
  <c r="P156"/>
  <c r="T156"/>
  <c r="P167"/>
  <c r="T167"/>
  <c r="P181"/>
  <c r="BK215"/>
  <c r="J215"/>
  <c r="J104"/>
  <c r="P215"/>
  <c i="2" r="R118"/>
  <c r="R117"/>
  <c i="3" r="BK118"/>
  <c r="BK117"/>
  <c r="J117"/>
  <c r="J96"/>
  <c i="4" r="R118"/>
  <c r="R117"/>
  <c i="8" r="BK118"/>
  <c r="J118"/>
  <c r="J97"/>
  <c i="9" r="R118"/>
  <c r="R117"/>
  <c i="10" r="R118"/>
  <c r="R117"/>
  <c i="11" r="R118"/>
  <c r="R117"/>
  <c i="12" r="R118"/>
  <c r="R117"/>
  <c i="13" r="T127"/>
  <c r="T126"/>
  <c r="T125"/>
  <c r="P161"/>
  <c r="R181"/>
  <c r="P199"/>
  <c r="T199"/>
  <c r="T208"/>
  <c r="T233"/>
  <c i="14" r="T125"/>
  <c r="T124"/>
  <c r="T123"/>
  <c r="R174"/>
  <c r="BK218"/>
  <c r="J218"/>
  <c r="J102"/>
  <c r="T218"/>
  <c i="15" r="T125"/>
  <c r="T124"/>
  <c r="T123"/>
  <c r="R149"/>
  <c r="BK163"/>
  <c r="J163"/>
  <c r="J101"/>
  <c r="T163"/>
  <c r="T172"/>
  <c i="16" r="R125"/>
  <c r="R166"/>
  <c r="BK190"/>
  <c r="J190"/>
  <c r="J101"/>
  <c r="R190"/>
  <c r="R199"/>
  <c r="R236"/>
  <c i="17" r="P125"/>
  <c r="P124"/>
  <c r="R150"/>
  <c r="R179"/>
  <c r="R124"/>
  <c r="R123"/>
  <c r="P205"/>
  <c i="18" r="BK124"/>
  <c r="J124"/>
  <c r="J98"/>
  <c r="R124"/>
  <c i="19" r="T130"/>
  <c r="T129"/>
  <c r="T128"/>
  <c r="R156"/>
  <c r="BK167"/>
  <c r="J167"/>
  <c r="J100"/>
  <c r="R167"/>
  <c r="R181"/>
  <c r="BK206"/>
  <c r="J206"/>
  <c r="J103"/>
  <c r="P206"/>
  <c r="T206"/>
  <c r="R215"/>
  <c i="15" r="R125"/>
  <c r="R124"/>
  <c r="R123"/>
  <c r="BK149"/>
  <c r="J149"/>
  <c r="J100"/>
  <c r="BK172"/>
  <c r="J172"/>
  <c r="J102"/>
  <c i="16" r="BK125"/>
  <c r="J125"/>
  <c r="J98"/>
  <c r="BK166"/>
  <c r="J166"/>
  <c r="J100"/>
  <c r="BK199"/>
  <c r="J199"/>
  <c r="J102"/>
  <c r="P236"/>
  <c i="17" r="BK150"/>
  <c r="J150"/>
  <c r="J100"/>
  <c r="BK179"/>
  <c r="J179"/>
  <c r="J102"/>
  <c r="BK205"/>
  <c r="J205"/>
  <c r="J103"/>
  <c i="18" r="R140"/>
  <c r="BK163"/>
  <c r="J163"/>
  <c r="J102"/>
  <c i="19" r="BK130"/>
  <c r="J130"/>
  <c r="J98"/>
  <c r="BK181"/>
  <c r="J181"/>
  <c r="J102"/>
  <c r="R206"/>
  <c i="13" r="BK176"/>
  <c r="J176"/>
  <c r="J101"/>
  <c i="14" r="BK239"/>
  <c r="J239"/>
  <c r="J103"/>
  <c i="18" r="BK134"/>
  <c r="J134"/>
  <c r="J99"/>
  <c i="14" r="BK168"/>
  <c r="J168"/>
  <c r="J99"/>
  <c i="15" r="BK143"/>
  <c r="J143"/>
  <c r="J99"/>
  <c i="19" r="BK249"/>
  <c r="BK259"/>
  <c r="J259"/>
  <c r="J108"/>
  <c i="13" r="BK171"/>
  <c r="J171"/>
  <c r="J100"/>
  <c i="14" r="BK213"/>
  <c r="J213"/>
  <c r="J101"/>
  <c i="15" r="BK199"/>
  <c r="J199"/>
  <c r="J103"/>
  <c i="16" r="BK160"/>
  <c r="J160"/>
  <c r="J99"/>
  <c i="17" r="BK144"/>
  <c r="J144"/>
  <c r="J99"/>
  <c r="BK174"/>
  <c r="J174"/>
  <c r="J101"/>
  <c i="19" r="BK176"/>
  <c r="J176"/>
  <c r="J101"/>
  <c r="BK254"/>
  <c r="J254"/>
  <c r="J107"/>
  <c r="E118"/>
  <c r="BE148"/>
  <c r="BE255"/>
  <c r="J89"/>
  <c r="J91"/>
  <c r="F125"/>
  <c r="BE131"/>
  <c r="BE135"/>
  <c r="BE139"/>
  <c r="BE168"/>
  <c r="BE172"/>
  <c r="BE177"/>
  <c r="BE182"/>
  <c r="BE190"/>
  <c r="BE198"/>
  <c r="BE202"/>
  <c r="BE207"/>
  <c r="BE221"/>
  <c r="BE235"/>
  <c r="BE240"/>
  <c r="BE244"/>
  <c r="BE250"/>
  <c r="BE260"/>
  <c r="BE269"/>
  <c r="BE144"/>
  <c r="BE152"/>
  <c r="BE157"/>
  <c r="BE162"/>
  <c r="BE186"/>
  <c r="BE194"/>
  <c r="BE211"/>
  <c r="BE216"/>
  <c r="BE225"/>
  <c r="BE230"/>
  <c i="18" r="J91"/>
  <c r="E85"/>
  <c r="F92"/>
  <c r="BE125"/>
  <c r="BE129"/>
  <c r="BE135"/>
  <c r="BE155"/>
  <c r="BE159"/>
  <c r="BE164"/>
  <c r="J89"/>
  <c r="BE141"/>
  <c r="BE145"/>
  <c r="BE150"/>
  <c r="BE169"/>
  <c i="17" r="J89"/>
  <c r="J91"/>
  <c r="BE131"/>
  <c r="BE136"/>
  <c r="BE145"/>
  <c r="BE166"/>
  <c r="BE170"/>
  <c r="BE175"/>
  <c r="BE180"/>
  <c r="BE185"/>
  <c r="BE189"/>
  <c r="E85"/>
  <c r="F92"/>
  <c r="BE126"/>
  <c r="BE140"/>
  <c r="BE151"/>
  <c r="BE156"/>
  <c r="BE161"/>
  <c r="BE193"/>
  <c r="BE197"/>
  <c r="BE201"/>
  <c r="BE206"/>
  <c r="BE211"/>
  <c i="16" r="BE126"/>
  <c r="E85"/>
  <c r="F92"/>
  <c r="J117"/>
  <c r="BE130"/>
  <c r="BE147"/>
  <c r="BE167"/>
  <c r="BE172"/>
  <c r="BE177"/>
  <c r="BE195"/>
  <c r="BE200"/>
  <c r="BE224"/>
  <c r="BE228"/>
  <c r="BE232"/>
  <c r="BE237"/>
  <c r="BE243"/>
  <c r="J91"/>
  <c r="BE135"/>
  <c r="BE139"/>
  <c r="BE143"/>
  <c r="BE151"/>
  <c r="BE156"/>
  <c r="BE161"/>
  <c r="BE181"/>
  <c r="BE185"/>
  <c r="BE191"/>
  <c r="BE210"/>
  <c r="BE220"/>
  <c i="14" r="J125"/>
  <c r="J98"/>
  <c i="15" r="F120"/>
  <c r="J89"/>
  <c r="E113"/>
  <c r="BE150"/>
  <c r="BE178"/>
  <c r="BE135"/>
  <c r="J91"/>
  <c r="BE130"/>
  <c r="BE154"/>
  <c r="BE159"/>
  <c r="BE183"/>
  <c r="BE195"/>
  <c r="BE205"/>
  <c r="BE126"/>
  <c r="BE139"/>
  <c r="BE144"/>
  <c r="BE164"/>
  <c r="BE168"/>
  <c r="BE173"/>
  <c r="BE187"/>
  <c r="BE191"/>
  <c r="BE200"/>
  <c i="13" r="BK126"/>
  <c r="J126"/>
  <c r="J97"/>
  <c i="14" r="E113"/>
  <c r="J119"/>
  <c r="BE130"/>
  <c r="BE152"/>
  <c r="BE183"/>
  <c r="F92"/>
  <c r="J117"/>
  <c r="BE156"/>
  <c r="BE160"/>
  <c r="BE196"/>
  <c r="BE200"/>
  <c r="BE204"/>
  <c r="BE209"/>
  <c r="BE214"/>
  <c r="BE219"/>
  <c r="BE223"/>
  <c r="BE227"/>
  <c r="BE231"/>
  <c r="BE235"/>
  <c r="BE240"/>
  <c r="BE246"/>
  <c r="BE126"/>
  <c r="BE135"/>
  <c r="BE140"/>
  <c r="BE144"/>
  <c r="BE148"/>
  <c r="BE164"/>
  <c r="BE169"/>
  <c r="BE175"/>
  <c r="BE179"/>
  <c r="BE187"/>
  <c r="BE191"/>
  <c i="13" r="J89"/>
  <c r="F122"/>
  <c r="BE132"/>
  <c r="BE137"/>
  <c r="BE141"/>
  <c r="BE145"/>
  <c r="BE149"/>
  <c r="BE225"/>
  <c r="E85"/>
  <c r="J121"/>
  <c r="BE128"/>
  <c r="BE157"/>
  <c r="BE167"/>
  <c r="BE172"/>
  <c r="BE204"/>
  <c r="BE209"/>
  <c r="BE221"/>
  <c r="BE240"/>
  <c i="12" r="BK117"/>
  <c r="J117"/>
  <c r="J96"/>
  <c i="13" r="BE153"/>
  <c r="BE162"/>
  <c r="BE177"/>
  <c r="BE182"/>
  <c r="BE186"/>
  <c r="BE191"/>
  <c r="BE195"/>
  <c r="BE200"/>
  <c r="BE215"/>
  <c r="BE229"/>
  <c r="BE234"/>
  <c i="12" r="J91"/>
  <c i="11" r="J96"/>
  <c r="J118"/>
  <c r="J97"/>
  <c i="12" r="E107"/>
  <c r="J111"/>
  <c r="BE126"/>
  <c r="BE134"/>
  <c r="BE143"/>
  <c r="BE151"/>
  <c r="F92"/>
  <c r="BE119"/>
  <c r="BE122"/>
  <c r="BE131"/>
  <c r="BE138"/>
  <c r="BE147"/>
  <c i="11" r="E85"/>
  <c r="J89"/>
  <c r="F92"/>
  <c r="J113"/>
  <c r="BE119"/>
  <c r="BE124"/>
  <c r="BE128"/>
  <c r="BE137"/>
  <c r="BE133"/>
  <c r="BE141"/>
  <c i="10" r="E85"/>
  <c r="J91"/>
  <c r="F114"/>
  <c r="BE123"/>
  <c r="J89"/>
  <c r="BE119"/>
  <c r="BE128"/>
  <c r="BE132"/>
  <c i="9" r="E85"/>
  <c r="F92"/>
  <c r="J113"/>
  <c r="BE119"/>
  <c r="J89"/>
  <c r="BE124"/>
  <c r="BE128"/>
  <c r="BE133"/>
  <c r="BE137"/>
  <c r="BE141"/>
  <c i="7" r="BK117"/>
  <c r="J117"/>
  <c r="J96"/>
  <c i="8" r="J91"/>
  <c r="BE119"/>
  <c r="BE128"/>
  <c r="E85"/>
  <c r="J89"/>
  <c r="F92"/>
  <c r="BE123"/>
  <c r="BE132"/>
  <c i="7" r="F92"/>
  <c r="E107"/>
  <c r="J111"/>
  <c r="BE124"/>
  <c r="J91"/>
  <c r="BE119"/>
  <c r="BE128"/>
  <c r="BE133"/>
  <c r="BE137"/>
  <c r="BE141"/>
  <c i="5" r="BK117"/>
  <c r="J117"/>
  <c i="6" r="E85"/>
  <c r="J89"/>
  <c r="F92"/>
  <c r="J113"/>
  <c r="BE119"/>
  <c r="BE132"/>
  <c r="BE123"/>
  <c r="BE128"/>
  <c i="5" r="J111"/>
  <c r="BE124"/>
  <c r="BE133"/>
  <c r="F92"/>
  <c i="4" r="BK117"/>
  <c r="J117"/>
  <c r="J96"/>
  <c i="5" r="E85"/>
  <c r="J113"/>
  <c r="BE119"/>
  <c r="BE128"/>
  <c r="BE137"/>
  <c r="BE141"/>
  <c i="3" r="J118"/>
  <c r="J97"/>
  <c i="4" r="J89"/>
  <c r="J91"/>
  <c r="E107"/>
  <c r="F92"/>
  <c r="BE119"/>
  <c r="BE124"/>
  <c r="BE128"/>
  <c r="BE133"/>
  <c r="BE137"/>
  <c r="BE141"/>
  <c i="3" r="J89"/>
  <c r="BE141"/>
  <c r="F92"/>
  <c i="2" r="J118"/>
  <c r="J97"/>
  <c i="3" r="E85"/>
  <c r="BE137"/>
  <c r="BE119"/>
  <c r="BE128"/>
  <c r="J91"/>
  <c r="BE124"/>
  <c r="BE133"/>
  <c i="2" r="E85"/>
  <c r="F92"/>
  <c r="J91"/>
  <c r="J111"/>
  <c r="BE123"/>
  <c r="BE132"/>
  <c r="BE119"/>
  <c r="BE128"/>
  <c i="3" r="J34"/>
  <c i="1" r="AW96"/>
  <c i="4" r="F35"/>
  <c i="1" r="BB97"/>
  <c i="7" r="J34"/>
  <c i="1" r="AW100"/>
  <c i="10" r="F34"/>
  <c i="1" r="BA103"/>
  <c i="12" r="F34"/>
  <c i="1" r="BA105"/>
  <c i="14" r="F35"/>
  <c i="1" r="BB107"/>
  <c i="16" r="J34"/>
  <c i="1" r="AW109"/>
  <c i="18" r="F35"/>
  <c i="1" r="BB111"/>
  <c i="19" r="F37"/>
  <c i="1" r="BD112"/>
  <c i="2" r="F37"/>
  <c i="1" r="BD95"/>
  <c i="2" r="J30"/>
  <c i="3" r="F36"/>
  <c i="1" r="BC96"/>
  <c i="4" r="J34"/>
  <c i="1" r="AW97"/>
  <c i="5" r="F37"/>
  <c i="1" r="BD98"/>
  <c i="6" r="F34"/>
  <c i="1" r="BA99"/>
  <c i="6" r="J34"/>
  <c i="1" r="AW99"/>
  <c i="7" r="F36"/>
  <c i="1" r="BC100"/>
  <c i="8" r="F37"/>
  <c i="1" r="BD101"/>
  <c i="9" r="F35"/>
  <c i="1" r="BB102"/>
  <c i="10" r="F37"/>
  <c i="1" r="BD103"/>
  <c i="11" r="J34"/>
  <c i="1" r="AW104"/>
  <c i="12" r="F37"/>
  <c i="1" r="BD105"/>
  <c i="13" r="J34"/>
  <c i="1" r="AW106"/>
  <c i="14" r="F36"/>
  <c i="1" r="BC107"/>
  <c i="15" r="F36"/>
  <c i="1" r="BC108"/>
  <c i="16" r="F36"/>
  <c i="1" r="BC109"/>
  <c i="17" r="F37"/>
  <c i="1" r="BD110"/>
  <c i="18" r="F36"/>
  <c i="1" r="BC111"/>
  <c i="11" r="J30"/>
  <c i="2" r="F34"/>
  <c i="1" r="BA95"/>
  <c i="3" r="F35"/>
  <c i="1" r="BB96"/>
  <c i="4" r="F34"/>
  <c i="1" r="BA97"/>
  <c i="5" r="J34"/>
  <c i="1" r="AW98"/>
  <c i="6" r="F35"/>
  <c i="1" r="BB99"/>
  <c i="6" r="F36"/>
  <c i="1" r="BC99"/>
  <c i="8" r="J34"/>
  <c i="1" r="AW101"/>
  <c i="8" r="F35"/>
  <c i="1" r="BB101"/>
  <c i="9" r="F34"/>
  <c i="1" r="BA102"/>
  <c i="10" r="F35"/>
  <c i="1" r="BB103"/>
  <c i="11" r="F34"/>
  <c i="1" r="BA104"/>
  <c i="12" r="J34"/>
  <c i="1" r="AW105"/>
  <c i="13" r="F36"/>
  <c i="1" r="BC106"/>
  <c i="14" r="F37"/>
  <c i="1" r="BD107"/>
  <c i="15" r="F37"/>
  <c i="1" r="BD108"/>
  <c i="16" r="F37"/>
  <c i="1" r="BD109"/>
  <c i="17" r="J34"/>
  <c i="1" r="AW110"/>
  <c i="18" r="F37"/>
  <c i="1" r="BD111"/>
  <c i="2" r="F35"/>
  <c i="1" r="BB95"/>
  <c i="4" r="F37"/>
  <c i="1" r="BD97"/>
  <c i="5" r="J30"/>
  <c i="8" r="F34"/>
  <c i="1" r="BA101"/>
  <c i="9" r="F36"/>
  <c i="1" r="BC102"/>
  <c i="11" r="F36"/>
  <c i="1" r="BC104"/>
  <c i="13" r="F37"/>
  <c i="1" r="BD106"/>
  <c i="15" r="F35"/>
  <c i="1" r="BB108"/>
  <c i="17" r="F35"/>
  <c i="1" r="BB110"/>
  <c i="19" r="F35"/>
  <c i="1" r="BB112"/>
  <c i="3" r="F37"/>
  <c i="1" r="BD96"/>
  <c i="5" r="F34"/>
  <c i="1" r="BA98"/>
  <c i="7" r="F34"/>
  <c i="1" r="BA100"/>
  <c i="9" r="J34"/>
  <c i="1" r="AW102"/>
  <c i="11" r="F35"/>
  <c i="1" r="BB104"/>
  <c i="13" r="F35"/>
  <c i="1" r="BB106"/>
  <c i="15" r="J34"/>
  <c i="1" r="AW108"/>
  <c i="17" r="F34"/>
  <c i="1" r="BA110"/>
  <c i="19" r="F34"/>
  <c i="1" r="BA112"/>
  <c i="2" r="J34"/>
  <c i="1" r="AW95"/>
  <c i="3" r="J30"/>
  <c i="5" r="F36"/>
  <c i="1" r="BC98"/>
  <c i="7" r="F35"/>
  <c i="1" r="BB100"/>
  <c i="9" r="F37"/>
  <c i="1" r="BD102"/>
  <c i="11" r="F37"/>
  <c i="1" r="BD104"/>
  <c i="13" r="F34"/>
  <c i="1" r="BA106"/>
  <c i="15" r="F34"/>
  <c i="1" r="BA108"/>
  <c i="17" r="F36"/>
  <c i="1" r="BC110"/>
  <c i="19" r="J34"/>
  <c i="1" r="AW112"/>
  <c i="3" r="F34"/>
  <c i="1" r="BA96"/>
  <c i="5" r="F35"/>
  <c i="1" r="BB98"/>
  <c i="7" r="F37"/>
  <c i="1" r="BD100"/>
  <c i="10" r="J34"/>
  <c i="1" r="AW103"/>
  <c i="12" r="F35"/>
  <c i="1" r="BB105"/>
  <c i="14" r="J34"/>
  <c i="1" r="AW107"/>
  <c i="16" r="F35"/>
  <c i="1" r="BB109"/>
  <c i="18" r="F34"/>
  <c i="1" r="BA111"/>
  <c i="19" r="F36"/>
  <c i="1" r="BC112"/>
  <c i="2" r="F36"/>
  <c i="1" r="BC95"/>
  <c i="4" r="F36"/>
  <c i="1" r="BC97"/>
  <c i="6" r="F37"/>
  <c i="1" r="BD99"/>
  <c i="8" r="F36"/>
  <c i="1" r="BC101"/>
  <c i="10" r="F36"/>
  <c i="1" r="BC103"/>
  <c i="12" r="F36"/>
  <c i="1" r="BC105"/>
  <c i="14" r="F34"/>
  <c i="1" r="BA107"/>
  <c i="16" r="F34"/>
  <c i="1" r="BA109"/>
  <c i="18" r="J34"/>
  <c i="1" r="AW111"/>
  <c i="13" l="1" r="P126"/>
  <c r="P125"/>
  <c i="1" r="AU106"/>
  <c i="19" r="P129"/>
  <c r="P128"/>
  <c i="1" r="AU112"/>
  <c i="14" r="R124"/>
  <c r="R123"/>
  <c i="18" r="P123"/>
  <c r="P122"/>
  <c i="1" r="AU111"/>
  <c i="19" r="BK248"/>
  <c r="J248"/>
  <c r="J105"/>
  <c i="18" r="R123"/>
  <c r="R122"/>
  <c i="16" r="R124"/>
  <c r="R123"/>
  <c i="15" r="P124"/>
  <c r="P123"/>
  <c i="1" r="AU108"/>
  <c i="14" r="P124"/>
  <c r="P123"/>
  <c i="1" r="AU107"/>
  <c i="17" r="P123"/>
  <c i="1" r="AU110"/>
  <c i="16" r="T123"/>
  <c i="14" r="BK124"/>
  <c r="BK123"/>
  <c r="J123"/>
  <c r="J96"/>
  <c i="19" r="R129"/>
  <c r="R128"/>
  <c i="18" r="T123"/>
  <c r="T122"/>
  <c i="16" r="P124"/>
  <c r="P123"/>
  <c i="1" r="AU109"/>
  <c i="13" r="R126"/>
  <c r="R125"/>
  <c i="1" r="AG104"/>
  <c i="6" r="BK117"/>
  <c r="J117"/>
  <c r="J96"/>
  <c i="9" r="BK117"/>
  <c r="J117"/>
  <c r="J96"/>
  <c i="10" r="BK117"/>
  <c r="J117"/>
  <c i="19" r="BK129"/>
  <c r="J129"/>
  <c r="J97"/>
  <c i="15" r="BK124"/>
  <c r="J124"/>
  <c r="J97"/>
  <c i="16" r="BK124"/>
  <c r="J124"/>
  <c r="J97"/>
  <c i="18" r="BK123"/>
  <c r="J123"/>
  <c r="J97"/>
  <c i="19" r="J249"/>
  <c r="J106"/>
  <c i="8" r="BK117"/>
  <c r="J117"/>
  <c i="17" r="BK124"/>
  <c r="J124"/>
  <c r="J97"/>
  <c i="13" r="BK125"/>
  <c r="J125"/>
  <c r="J96"/>
  <c i="1" r="AG98"/>
  <c i="5" r="J96"/>
  <c i="1" r="AG96"/>
  <c r="AG95"/>
  <c i="10" r="J30"/>
  <c i="1" r="AG103"/>
  <c i="2" r="F33"/>
  <c i="1" r="AZ95"/>
  <c i="3" r="J33"/>
  <c i="1" r="AV96"/>
  <c r="AT96"/>
  <c r="AN96"/>
  <c i="5" r="J33"/>
  <c i="1" r="AV98"/>
  <c r="AT98"/>
  <c r="AN98"/>
  <c i="6" r="F33"/>
  <c i="1" r="AZ99"/>
  <c i="7" r="F33"/>
  <c i="1" r="AZ100"/>
  <c i="7" r="J30"/>
  <c i="1" r="AG100"/>
  <c i="8" r="J33"/>
  <c i="1" r="AV101"/>
  <c r="AT101"/>
  <c i="10" r="F33"/>
  <c i="1" r="AZ103"/>
  <c i="11" r="F33"/>
  <c i="1" r="AZ104"/>
  <c i="12" r="F33"/>
  <c i="1" r="AZ105"/>
  <c i="13" r="J33"/>
  <c i="1" r="AV106"/>
  <c r="AT106"/>
  <c i="15" r="F33"/>
  <c i="1" r="AZ108"/>
  <c i="17" r="J33"/>
  <c i="1" r="AV110"/>
  <c r="AT110"/>
  <c i="19" r="J33"/>
  <c i="1" r="AV112"/>
  <c r="AT112"/>
  <c i="3" r="F33"/>
  <c i="1" r="AZ96"/>
  <c i="6" r="J33"/>
  <c i="1" r="AV99"/>
  <c r="AT99"/>
  <c i="9" r="F33"/>
  <c i="1" r="AZ102"/>
  <c i="12" r="J30"/>
  <c i="1" r="AG105"/>
  <c i="13" r="F33"/>
  <c i="1" r="AZ106"/>
  <c i="17" r="F33"/>
  <c i="1" r="AZ110"/>
  <c r="BB94"/>
  <c r="W31"/>
  <c i="8" r="J30"/>
  <c i="1" r="AG101"/>
  <c i="2" r="J33"/>
  <c i="1" r="AV95"/>
  <c r="AT95"/>
  <c r="AN95"/>
  <c i="4" r="F33"/>
  <c i="1" r="AZ97"/>
  <c i="4" r="J30"/>
  <c i="1" r="AG97"/>
  <c i="5" r="F33"/>
  <c i="1" r="AZ98"/>
  <c i="7" r="J33"/>
  <c i="1" r="AV100"/>
  <c r="AT100"/>
  <c i="8" r="F33"/>
  <c i="1" r="AZ101"/>
  <c i="10" r="J33"/>
  <c i="1" r="AV103"/>
  <c r="AT103"/>
  <c r="AN103"/>
  <c i="11" r="J33"/>
  <c i="1" r="AV104"/>
  <c r="AT104"/>
  <c r="AN104"/>
  <c i="12" r="J33"/>
  <c i="1" r="AV105"/>
  <c r="AT105"/>
  <c i="14" r="F33"/>
  <c i="1" r="AZ107"/>
  <c i="16" r="F33"/>
  <c i="1" r="AZ109"/>
  <c i="18" r="J33"/>
  <c i="1" r="AV111"/>
  <c r="AT111"/>
  <c i="19" r="F33"/>
  <c i="1" r="AZ112"/>
  <c i="4" r="J33"/>
  <c i="1" r="AV97"/>
  <c r="AT97"/>
  <c i="9" r="J33"/>
  <c i="1" r="AV102"/>
  <c r="AT102"/>
  <c i="14" r="J33"/>
  <c i="1" r="AV107"/>
  <c r="AT107"/>
  <c i="18" r="F33"/>
  <c i="1" r="AZ111"/>
  <c r="BD94"/>
  <c r="W33"/>
  <c i="15" r="J33"/>
  <c i="1" r="AV108"/>
  <c r="AT108"/>
  <c r="BA94"/>
  <c r="AW94"/>
  <c r="AK30"/>
  <c i="16" r="J33"/>
  <c i="1" r="AV109"/>
  <c r="AT109"/>
  <c r="BC94"/>
  <c r="W32"/>
  <c i="15" l="1" r="BK123"/>
  <c r="J123"/>
  <c r="J96"/>
  <c i="14" r="J124"/>
  <c r="J97"/>
  <c i="16" r="BK123"/>
  <c r="J123"/>
  <c r="J96"/>
  <c i="17" r="BK123"/>
  <c r="J123"/>
  <c r="J96"/>
  <c i="8" r="J96"/>
  <c i="18" r="BK122"/>
  <c r="J122"/>
  <c r="J96"/>
  <c i="19" r="BK128"/>
  <c r="J128"/>
  <c r="J96"/>
  <c i="10" r="J96"/>
  <c i="1" r="AN105"/>
  <c i="12" r="J39"/>
  <c i="11" r="J39"/>
  <c i="10" r="J39"/>
  <c i="1" r="AN100"/>
  <c i="8" r="J39"/>
  <c i="7" r="J39"/>
  <c i="1" r="AN97"/>
  <c i="5" r="J39"/>
  <c i="4" r="J39"/>
  <c i="3" r="J39"/>
  <c i="2" r="J39"/>
  <c i="1" r="AN101"/>
  <c r="AU94"/>
  <c i="9" r="J30"/>
  <c i="1" r="AG102"/>
  <c i="14" r="J30"/>
  <c i="1" r="AG107"/>
  <c i="6" r="J30"/>
  <c i="1" r="AG99"/>
  <c r="AY94"/>
  <c r="W30"/>
  <c r="AZ94"/>
  <c r="W29"/>
  <c i="13" r="J30"/>
  <c i="1" r="AG106"/>
  <c r="AX94"/>
  <c i="14" l="1" r="J39"/>
  <c i="6" r="J39"/>
  <c i="9" r="J39"/>
  <c i="13" r="J39"/>
  <c i="1" r="AN106"/>
  <c r="AN99"/>
  <c r="AN102"/>
  <c r="AN107"/>
  <c i="15" r="J30"/>
  <c i="1" r="AG108"/>
  <c r="AV94"/>
  <c r="AK29"/>
  <c i="19" r="J30"/>
  <c i="1" r="AG112"/>
  <c i="16" r="J30"/>
  <c i="1" r="AG109"/>
  <c i="18" r="J30"/>
  <c i="1" r="AG111"/>
  <c i="17" r="J30"/>
  <c i="1" r="AG110"/>
  <c i="18" l="1" r="J39"/>
  <c i="17" r="J39"/>
  <c i="19" r="J39"/>
  <c i="16" r="J39"/>
  <c i="15" r="J39"/>
  <c i="1" r="AN110"/>
  <c r="AN112"/>
  <c r="AN111"/>
  <c r="AN108"/>
  <c r="AN109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<sst xmlns="http://schemas.openxmlformats.org/spreadsheetml/2006/main">
  <si>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</si>
  <si>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</si>
  <si>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</si>
  <si>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</si>
  <si>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{96840b05-2c3f-47e4-a106-242572878a10}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</si>
  <si>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</si>
  <si>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</si>
  <si>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</si>
  <si>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</si>
  <si>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</si>
  <si>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</si>
  <si>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</si>
  <si>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</si>
  <si>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</si>
  <si>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202229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</si>
  <si>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</si>
  <si>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</si>
  <si>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III/3489 Lípa - průtah, PD - Chodník a parkovací stání</t>
  </si>
  <si>
    <t>KSO:</t>
  </si>
  <si>
    <t>CC-CZ:</t>
  </si>
  <si>
    <t>Místo:</t>
  </si>
  <si>
    <t xml:space="preserve"> </t>
  </si>
  <si>
    <t>Datum:</t>
  </si>
  <si>
    <t>30. 9. 2024</t>
  </si>
  <si>
    <t>Zadavatel:</t>
  </si>
  <si>
    <t>IČ:</t>
  </si>
  <si>
    <t>00267805</t>
  </si>
  <si>
    <t>Obec Lípa</t>
  </si>
  <si>
    <t>DIČ:</t>
  </si>
  <si>
    <t>CZ00267805</t>
  </si>
  <si>
    <t>Uchazeč:</t>
  </si>
  <si>
    <t>Vyplň údaj</t>
  </si>
  <si>
    <t>Projektant:</t>
  </si>
  <si>
    <t>True</t>
  </si>
  <si>
    <t>Zpracovatel:</t>
  </si>
  <si>
    <t>02992485</t>
  </si>
  <si>
    <t>FORVIA CZ, s.r.o.</t>
  </si>
  <si>
    <t>CZ02992485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</si>
  <si>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</si>
  <si>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</si>
  <si>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</si>
  <si>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</si>
  <si>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</si>
  <si>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</si>
  <si>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</si>
  <si>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</si>
  <si>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</si>
  <si>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</si>
  <si>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</si>
  <si>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</si>
  <si>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</si>
  <si>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</si>
  <si>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</si>
  <si>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</si>
  <si>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</si>
  <si>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</si>
  <si>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</si>
  <si>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</si>
  <si>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</si>
  <si>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</si>
  <si>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</si>
  <si>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</si>
  <si>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</si>
  <si>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</si>
  <si>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</si>
  <si>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</si>
  <si>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</si>
  <si>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</si>
  <si>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</si>
  <si>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</si>
  <si>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</si>
  <si>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</si>
  <si>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</si>
  <si>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</si>
  <si>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</si>
  <si>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</si>
  <si>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</si>
  <si>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</si>
  <si>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</si>
  <si>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</si>
  <si>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</si>
  <si>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</si>
  <si>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</si>
  <si>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</si>
  <si>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002.1</t>
  </si>
  <si>
    <t>Vedlejší rozpočtové náklady - SO 102 - Úsek 1</t>
  </si>
  <si>
    <t>STA</t>
  </si>
  <si>
    <t>1</t>
  </si>
  <si>
    <t>{066aab12-b737-44c4-b126-33f343fb0400}</t>
  </si>
  <si>
    <t>2</t>
  </si>
  <si>
    <t>SO 002.1 - NN</t>
  </si>
  <si>
    <t>{325c780a-da27-4ea6-acec-65b98767c689}</t>
  </si>
  <si>
    <t>SO 002.2</t>
  </si>
  <si>
    <t>Vedlejší rozpočtové náklady - SO 102 - Úsek 2</t>
  </si>
  <si>
    <t>{06eb664b-9f73-4f26-9e0f-3bf5ed495dd0}</t>
  </si>
  <si>
    <t>SO 002.2 - NN</t>
  </si>
  <si>
    <t>{8773996d-a47d-465e-9962-5852a69d9ddb}</t>
  </si>
  <si>
    <t>SO 002.3</t>
  </si>
  <si>
    <t>Vedlejší rozpočtové náklady - SO 102 - Úsek 3</t>
  </si>
  <si>
    <t>{b60a2014-40dd-4466-8722-40bcaef58b08}</t>
  </si>
  <si>
    <t>SO 002.3 - NN</t>
  </si>
  <si>
    <t>{6926df55-0efd-4298-8c23-a730365ab80d}</t>
  </si>
  <si>
    <t>SO 002.4</t>
  </si>
  <si>
    <t>Vedlejší rozpočtové náklady - SO 102 - Úsek 4</t>
  </si>
  <si>
    <t>{ffe3f0e6-36f8-4dfb-848a-63e459a5c3e8}</t>
  </si>
  <si>
    <t>SO 002.4 - NN</t>
  </si>
  <si>
    <t>{d372b4c6-cdf4-4b48-9b60-9fa20ff71fe9}</t>
  </si>
  <si>
    <t>SO 002.5</t>
  </si>
  <si>
    <t>Vedlejší rozpočtové náklady - SO 102 - Úsek 5</t>
  </si>
  <si>
    <t>{b0d1e704-d7ed-43a3-bb35-2c31da74178d}</t>
  </si>
  <si>
    <t>SO 002.5 - NN</t>
  </si>
  <si>
    <t>{2b607a5c-4461-47e9-bd18-9fa2fc7c8a68}</t>
  </si>
  <si>
    <t>SO 003 - NN</t>
  </si>
  <si>
    <t>Vedlejší rozpočtové náklady - SO 103</t>
  </si>
  <si>
    <t>{d3d49d75-8c40-44ae-a12b-bd8853671d2c}</t>
  </si>
  <si>
    <t>SO 102.1</t>
  </si>
  <si>
    <t>Chodník - Úsek 1</t>
  </si>
  <si>
    <t>{7f775cfc-fa90-4aa1-b3f7-187d6c25a079}</t>
  </si>
  <si>
    <t>SO 102.2</t>
  </si>
  <si>
    <t>Chodník - Úsek 2</t>
  </si>
  <si>
    <t>{58f7f64e-cb9a-4541-a979-8f989e7eff9b}</t>
  </si>
  <si>
    <t>SO 102.3</t>
  </si>
  <si>
    <t>Chodník - Úsek 3</t>
  </si>
  <si>
    <t>{7e403d7c-82bb-4345-afe4-6a413682a202}</t>
  </si>
  <si>
    <t>SO 102.4</t>
  </si>
  <si>
    <t>Chodník - Úsek 4</t>
  </si>
  <si>
    <t>{bd712f7f-76ea-452b-b1ef-937e4cc16961}</t>
  </si>
  <si>
    <t>SO 102.4 - NN</t>
  </si>
  <si>
    <t>{49318b4a-09b3-438e-9128-90d722b3f411}</t>
  </si>
  <si>
    <t>SO 102.5</t>
  </si>
  <si>
    <t>Chodník - Úsek 5</t>
  </si>
  <si>
    <t>{e1f4150a-e1c1-4c54-8c60-f705987a1749}</t>
  </si>
  <si>
    <t>SO 103 - NN</t>
  </si>
  <si>
    <t>Parkovací stání</t>
  </si>
  <si>
    <t>{297c901e-198b-44a0-a6d2-0399c8088ef0}</t>
  </si>
  <si>
    <t>KRYCÍ LIST SOUPISU PRACÍ</t>
  </si>
  <si>
    <t>Objekt:</t>
  </si>
  <si>
    <t>SO 002.1 - Vedlejší rozpočtové náklady - SO 102 - Úsek 1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</si>
  <si>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</si>
  <si>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</si>
  <si>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</si>
  <si>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</si>
  <si>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</si>
  <si>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</si>
  <si>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</si>
  <si>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</si>
  <si>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</si>
  <si>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</si>
  <si>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</si>
  <si>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</si>
  <si>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</si>
  <si>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</si>
  <si>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</si>
  <si>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</si>
  <si>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</si>
  <si>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</si>
  <si>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</si>
  <si>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</si>
  <si>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</si>
  <si>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</si>
  <si>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</si>
  <si>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</si>
  <si>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02610</t>
  </si>
  <si>
    <t>ZKOUŠENÍ KONSTRUKCÍ A PRACÍ ZKUŠEBNOU ZHOTOVITELE</t>
  </si>
  <si>
    <t>KPL</t>
  </si>
  <si>
    <t>512</t>
  </si>
  <si>
    <t>1794388732</t>
  </si>
  <si>
    <t>PP</t>
  </si>
  <si>
    <t>PSC</t>
  </si>
  <si>
    <t>Poznámka k souboru cen:_x000d_
zahrnuje veškeré náklady spojené s objednatelem požadovanými zkouškami</t>
  </si>
  <si>
    <t>VV</t>
  </si>
  <si>
    <t>02730.1</t>
  </si>
  <si>
    <t>POMOC PRÁCE ZŘÍZ NEBO ZAJIŠŤ OCHRANU INŽENÝRSKÝCH SÍTÍ</t>
  </si>
  <si>
    <t>-1016456296</t>
  </si>
  <si>
    <t>Poznámka k souboru cen:_x000d_
zahrnuje veškeré náklady spojené s objednatelem požadovanými zařízeními</t>
  </si>
  <si>
    <t>P</t>
  </si>
  <si>
    <t>Poznámka k položce:_x000d_
včetně aktualizace vyjádření, vytyčení a ochrany IS</t>
  </si>
  <si>
    <t>"SO 102 - ČEZ Distribuce"1</t>
  </si>
  <si>
    <t>3</t>
  </si>
  <si>
    <t>02911.1</t>
  </si>
  <si>
    <t>OSTATNÍ POŽADAVKY - GEODETICKÉ ZAMĚŘENÍ</t>
  </si>
  <si>
    <t>-24073989</t>
  </si>
  <si>
    <t>OSTATNÍ POŽADAVKY - GEODETICKÉ ZAMĚŘENÍ
Geodetické zaměření skutečného provedení stavby na podkladu katastrální mapy a dle požadavku SP.</t>
  </si>
  <si>
    <t>Poznámka k souboru cen:_x000d_
zahrnuje veškeré náklady spojené s objednatelem požadovanými pracemi</t>
  </si>
  <si>
    <t>"SO 102"1</t>
  </si>
  <si>
    <t>03100.1</t>
  </si>
  <si>
    <t>ZAŘÍZENÍ STAVENIŠTĚ - ZŘÍZENÍ, PROVOZ, DEMONTÁŽ</t>
  </si>
  <si>
    <t>-1019219274</t>
  </si>
  <si>
    <t>ZAŘÍZENÍ STAVENIŠTĚ - ZŘÍZENÍ, PROVOZ, DEMONTÁŽ
Kompletní práce souvisejících se zařízením staveniště.</t>
  </si>
  <si>
    <t>Poznámka k souboru cen:_x000d_
zahrnuje objednatelem povolené náklady na pořízení (event. pronájem), provozování, udržování a likvidaci zhotovitelova zařízení</t>
  </si>
  <si>
    <t>"SO 101"1</t>
  </si>
  <si>
    <t>SO 002.1 - NN - Vedlejší rozpočtové náklady - SO 102 - Úsek 1</t>
  </si>
  <si>
    <t>02910.1</t>
  </si>
  <si>
    <t>OSTATNÍ POŽADAVKY - ZEMĚMĚŘIČSKÁ MĚŘENÍ</t>
  </si>
  <si>
    <t>1362793063</t>
  </si>
  <si>
    <t>OSTATNÍ POŽADAVKY - ZEMĚMĚŘIČSKÁ MĚŘENÍ
Geodetická činnost v průběhu provádění stavebních prací.</t>
  </si>
  <si>
    <t>Poznámka k souboru cen:_x000d_
zahrnuje veškeré náklady spojené s objednatelem požadovanými pracemi, - pro stanovení orientační investorské ceny určete jednotkovou cenu jako 1% odhadované ceny stavby</t>
  </si>
  <si>
    <t>Poznámka k položce:_x000d_
- včetně zaměření staveniště, hranice pozemků a obvodu stavby</t>
  </si>
  <si>
    <t>02943.1</t>
  </si>
  <si>
    <t>OSTATNÍ POŽADAVKY - VYPRACOVÁNÍ RDS</t>
  </si>
  <si>
    <t>251778075</t>
  </si>
  <si>
    <t>02944.1</t>
  </si>
  <si>
    <t>OSTAT POŽADAVKY - DOKUMENTACE SKUTEČ PROVEDENÍ V DIGIT FORMĚ</t>
  </si>
  <si>
    <t>-416293446</t>
  </si>
  <si>
    <t>Poznámka k položce:_x000d_
Včetně závěrečné zprávy zhotovitele, KZP a TePř_x000d_
- dle SoD</t>
  </si>
  <si>
    <t>02946</t>
  </si>
  <si>
    <t>OSTAT POŽADAVKY - FOTODOKUMENTACE</t>
  </si>
  <si>
    <t>-1361821391</t>
  </si>
  <si>
    <t>Poznámka k souboru cen:_x000d_
položka zahrnuje: - fotodokumentaci zadavatelem požadovaného děje a konstrukcí v požadovaných časových intervalech- zadavatelem specifikované výstupy (fotografie v papírovém a digitálním formátu) v požadovaném počtu</t>
  </si>
  <si>
    <t>"pasportizace budov a nemovitostí"1</t>
  </si>
  <si>
    <t>5</t>
  </si>
  <si>
    <t>02950</t>
  </si>
  <si>
    <t>OSTATNÍ POŽADAVKY - POSUDKY, KONTROLY, REVIZNÍ ZPRÁVY</t>
  </si>
  <si>
    <t>-334077803</t>
  </si>
  <si>
    <t>"SO 102 - průkazní zkoušky, kontrolní zkoušky únostnosti"1</t>
  </si>
  <si>
    <t>6</t>
  </si>
  <si>
    <t>02990</t>
  </si>
  <si>
    <t>OSTATNÍ POŽADAVKY - INFORMAČNÍ TABULE</t>
  </si>
  <si>
    <t>1996738011</t>
  </si>
  <si>
    <t xml:space="preserve">OSTATNÍ POŽADAVKY - INFORMAČNÍ TABULE
Formou pronájmu.
</t>
  </si>
  <si>
    <t>Poznámka k souboru cen:_x000d_
položka zahrnuje: - dodání a osazení informačních tabulí v předepsaném provedení a množství s obsahem předepsaným zadavatelem - veškeré nosné a upevňovací konstrukce - základové konstrukce včetně nutných zemních prací - demontáž a odvoz po skončení platnosti - případně nutné opravy poškozených čátí během platnosti</t>
  </si>
  <si>
    <t>"na záčátku a konci stavby"2</t>
  </si>
  <si>
    <t>SO 002.2 - Vedlejší rozpočtové náklady - SO 102 - Úsek 2</t>
  </si>
  <si>
    <t>SO 002.2 - NN - Vedlejší rozpočtové náklady - SO 102 - Úsek 2</t>
  </si>
  <si>
    <t>SO 002.3 - Vedlejší rozpočtové náklady - SO 102 - Úsek 3</t>
  </si>
  <si>
    <t>SO 002.3 - NN - Vedlejší rozpočtové náklady - SO 102 - Úsek 3</t>
  </si>
  <si>
    <t>SO 002.4 - Vedlejší rozpočtové náklady - SO 102 - Úsek 4</t>
  </si>
  <si>
    <t>SO 002.4 - NN - Vedlejší rozpočtové náklady - SO 102 - Úsek 4</t>
  </si>
  <si>
    <t>SO 002.5 - Vedlejší rozpočtové náklady - SO 102 - Úsek 5</t>
  </si>
  <si>
    <t>SO 002.5 - NN - Vedlejší rozpočtové náklady - SO 102 - Úsek 5</t>
  </si>
  <si>
    <t>SO 003 - NN - Vedlejší rozpočtové náklady - SO 103</t>
  </si>
  <si>
    <t>-87823208</t>
  </si>
  <si>
    <t>1996522099</t>
  </si>
  <si>
    <t>"SO 103 - CETIN"1</t>
  </si>
  <si>
    <t>"SO 103"1</t>
  </si>
  <si>
    <t>696401131</t>
  </si>
  <si>
    <t>7</t>
  </si>
  <si>
    <t>8</t>
  </si>
  <si>
    <t>"SO 103 - průkazní zkoušky, kontrolní zkoušky únostnosti"1</t>
  </si>
  <si>
    <t>9</t>
  </si>
  <si>
    <t>1835639219</t>
  </si>
  <si>
    <t>SO 102.1 - Chodník - Úsek 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</si>
  <si>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</si>
  <si>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</si>
  <si>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</si>
  <si>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</si>
  <si>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</si>
  <si>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</si>
  <si>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</si>
  <si>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</si>
  <si>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>HSV</t>
  </si>
  <si>
    <t>Práce a dodávky HSV</t>
  </si>
  <si>
    <t>Zemní práce</t>
  </si>
  <si>
    <t>113325</t>
  </si>
  <si>
    <t>ODSTRAN PODKL ZPEVNĚNÝCH PLOCH Z KAMENIVA NESTMEL, ODVOZ DO 8KM</t>
  </si>
  <si>
    <t>M3</t>
  </si>
  <si>
    <t>2038900420</t>
  </si>
  <si>
    <t>Poznámka k souboru cen:_x000d_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</si>
  <si>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"podkladní vrstvy"0,2*112</t>
  </si>
  <si>
    <t>113325.1</t>
  </si>
  <si>
    <t>-1440937000</t>
  </si>
  <si>
    <t>ODSTRAN PODKL ZPEVNĚNÝCH PLOCH Z KAMENIVA NESTMEL, ODVOZ DO 8KM
Čerpání položky se souhlasem investora a TDI.</t>
  </si>
  <si>
    <t>"sanace AZ tl. 400 mm, 100%"</t>
  </si>
  <si>
    <t>"chodník, tl. 400 mm"0,4*112</t>
  </si>
  <si>
    <t>113524</t>
  </si>
  <si>
    <t>ODSTRANĚNÍ CHODNÍKOVÝCH A SILNIČNÍCH OBRUBNÍKŮ BETONOVÝCH, ODVOZ DO 5KM</t>
  </si>
  <si>
    <t>M</t>
  </si>
  <si>
    <t>838925342</t>
  </si>
  <si>
    <t>Poznámka k souboru cen:_x000d_
Položka zahrnuje: - veškerou manipulaci s vybouranou sutí a s vybouranými hmotami vč. uložení na skládku. Položka nezahrnuje: - poplatek za skládku, který se vykazuje v položce 0141** (s výjimkou malého množství bouraného materiálu, kde je možné poplatek zahrnout do jednotkové ceny bourání – tento fakt musí být uveden v doplňujícím textu k položce).</t>
  </si>
  <si>
    <t>"odstranění obrub"2</t>
  </si>
  <si>
    <t>12110</t>
  </si>
  <si>
    <t>SEJMUTÍ ORNICE NEBO LESNÍ PŮDY</t>
  </si>
  <si>
    <t>-1773645045</t>
  </si>
  <si>
    <t>Poznámka k souboru cen:_x000d_
Položka zahrnuje: - sejmutí ornice bez ohledu na tloušťku vrstvy - její vodorovnou dopravu Položka nezahrnuje: - uložení na trvalou skládku</t>
  </si>
  <si>
    <t>"sejmutí ornice, tl. 200 mm"125*0,2</t>
  </si>
  <si>
    <t>13293</t>
  </si>
  <si>
    <t>HLOUBENÍ RÝH ŠÍŘ DO 2M PAŽ I NEPAŽ TŘ. III</t>
  </si>
  <si>
    <t>998300378</t>
  </si>
  <si>
    <t>Poznámka k souboru cen:_x000d_
Položka zahrnuje: - vodorovnou a svislou dopravu,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pažení záporového 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uložení zeminy (na skládku, do násypu) ani poplatky za skládku, vykazují se v položce č.0141**</t>
  </si>
  <si>
    <t>"vsak"4*0,8*1,2</t>
  </si>
  <si>
    <t>17481</t>
  </si>
  <si>
    <t>ZÁSYP JAM A RÝH Z NAKUPOVANÝCH MATERIÁLŮ</t>
  </si>
  <si>
    <t>716684998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</si>
  <si>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 Položka nezahrnuje: - x</t>
  </si>
  <si>
    <t>"vsak - ŠD 32/63"4*0,8*1,2</t>
  </si>
  <si>
    <t>18223</t>
  </si>
  <si>
    <t>ROZPROSTŘENÍ ORNICE VE SVAHU V TL DO 0,20M</t>
  </si>
  <si>
    <t>M2</t>
  </si>
  <si>
    <t>-890709100</t>
  </si>
  <si>
    <t>Poznámka k souboru cen:_x000d_
Položka zahrnuje: - nutné přemístění ornice z dočasných skládek vzdálených do 50m - rozprostření ornice v předepsané tloušťce ve svahu přes 1:5 Položka nezahrnuje: - x</t>
  </si>
  <si>
    <t>"rozprostření ornice, tl. 200 mm"125</t>
  </si>
  <si>
    <t>18241</t>
  </si>
  <si>
    <t>ZALOŽENÍ TRÁVNÍKU RUČNÍM VÝSEVEM</t>
  </si>
  <si>
    <t>-340879989</t>
  </si>
  <si>
    <t>Poznámka k souboru cen:_x000d_
Položka zahrnuje: - dodání předepsané travní směsi, její výsev na ornici, zalévání, první pokosení, to vše bez ohledu na sklon terénu Položka nezahrnuje: - x</t>
  </si>
  <si>
    <t>"založení trávníku"84</t>
  </si>
  <si>
    <t>Zakládání</t>
  </si>
  <si>
    <t>21452</t>
  </si>
  <si>
    <t>SANAČNÍ VRSTVY Z KAMENIVA DRCENÉHO</t>
  </si>
  <si>
    <t>2124633610</t>
  </si>
  <si>
    <t>SANAČNÍ VRSTVY Z KAMENIVA DRCENÉHO
Čerpání položky se souhlasem investora a TDI.</t>
  </si>
  <si>
    <t>Poznámka k souboru cen:_x000d_
Položka zahrnuje: - dodávku předepsaného kameniva - mimostaveništní a vnitrostaveništní dopravu a jeho uložení - není-li v zadávací dokumentaci uvedeno jinak, jedná se o nakupovaný materiál Položka nezahrnuje: - x</t>
  </si>
  <si>
    <t>"sanace AZ tl. 400 mm, odhad 100%"</t>
  </si>
  <si>
    <t>10</t>
  </si>
  <si>
    <t>21461D</t>
  </si>
  <si>
    <t>SEPARAČNÍ GEOTEXTILIE DO 400G/M2</t>
  </si>
  <si>
    <t>-89242628</t>
  </si>
  <si>
    <t>Poznámka k souboru cen:_x000d_
Položka zahrnuje: - dodávku předepsané geotextilie - úpravu, očištění a ochranu podkladu - přichycení k podkladu, případně zatížení - úpravy spojů a zajištění okrajů - úpravy pro odvodnění - nutné přesahy (nezapočítávají se do výměry) - mimostaveništní a vnitrostaveništní dopravu Položka nezahrnuje: - x</t>
  </si>
  <si>
    <t>"vsak"4*0,8*1,2+4+4</t>
  </si>
  <si>
    <t>Svislé a kompletní konstrukce</t>
  </si>
  <si>
    <t>11</t>
  </si>
  <si>
    <t>327325</t>
  </si>
  <si>
    <t>ZDI OPĚRNÉ, ZÁRUBNÍ, NÁBŘEŽNÍ ZE ŽELEZOVÉHO BETONU DO C30/37</t>
  </si>
  <si>
    <t>59521808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</si>
  <si>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</t>
  </si>
  <si>
    <t>"betonové čelo C30/37"0,2*1,5*2</t>
  </si>
  <si>
    <t>Vodorovné konstrukce</t>
  </si>
  <si>
    <t>465512</t>
  </si>
  <si>
    <t>DLAŽBY Z LOMOVÉHO KAMENE NA MC</t>
  </si>
  <si>
    <t>1704433366</t>
  </si>
  <si>
    <t>Poznámka k souboru cen:_x000d_
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 Položka nezahrnuje: - podklad pod dlažbu, vykazuje se samostatně položkami SD 45</t>
  </si>
  <si>
    <t>"odláždení výtoku tl. 100 mm"8*0,1</t>
  </si>
  <si>
    <t>Komunikace pozemní</t>
  </si>
  <si>
    <t>13</t>
  </si>
  <si>
    <t>56330</t>
  </si>
  <si>
    <t>VOZOVKOVÉ VRSTVY ZE ŠTĚRKODRTI</t>
  </si>
  <si>
    <t>2010670927</t>
  </si>
  <si>
    <t>Poznámka k souboru cen:_x000d_
Položka zahrnuje: - dodání kameniva předepsané kvality a zrnitosti - rozprostření a zhutnění vrstvy v předepsané tloušťce - zřízení vrstvy bez rozlišení šířky, pokládání vrstvy po etapách Položka nezahrnuje: - postřiky, nátěry</t>
  </si>
  <si>
    <t>"ŠDA 0/32"112*0,2</t>
  </si>
  <si>
    <t>14</t>
  </si>
  <si>
    <t>582611</t>
  </si>
  <si>
    <t>KRYTY Z BETON DLAŽDIC SE ZÁMKEM ŠEDÝCH TL 60MM DO LOŽE Z KAM</t>
  </si>
  <si>
    <t>814329403</t>
  </si>
  <si>
    <t>Poznámka k souboru cen:_x000d_
Položka zahrnuje: - dodání dlažebního materiálu v požadované kvalitě, dodání materiálu pro předepsané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- úpravu napojení, ukončení podél obrubníků, dilatačních zařízení, odvodňovacích proužků, odvodňovačů, vpustí, šachet a pod., nestanoví-li zadávací dokumentace jinak Položka nezahrnuje: - postřiky, nátěry - těsnění podél obrubníků, dilatačních zařízení, odvodňovacích proužků, odvodňovačů, vpustí, šachet a pod.</t>
  </si>
  <si>
    <t>"chodníky - zámková dlažba"108</t>
  </si>
  <si>
    <t>"chodníky - hmatný prvek - lemování varovných prvků"1+1</t>
  </si>
  <si>
    <t>15</t>
  </si>
  <si>
    <t>58261A</t>
  </si>
  <si>
    <t>KRYTY Z BETON DLAŽDIC SE ZÁMKEM BAREV RELIÉF TL 60MM DO LOŽE Z KAM</t>
  </si>
  <si>
    <t>142316013</t>
  </si>
  <si>
    <t>"varovné pásy + 10% prořez"(1,3+1)*1,1</t>
  </si>
  <si>
    <t>16</t>
  </si>
  <si>
    <t>58261B</t>
  </si>
  <si>
    <t>KRYTY Z BETON DLAŽDIC SE ZÁMKEM BAREV RELIÉF TL 80MM DO LOŽE Z KAM</t>
  </si>
  <si>
    <t>-461435606</t>
  </si>
  <si>
    <t>"varovné pásy ve vjezdech"48</t>
  </si>
  <si>
    <t>Trubní vedení</t>
  </si>
  <si>
    <t>17</t>
  </si>
  <si>
    <t>87434</t>
  </si>
  <si>
    <t>POTRUBÍ Z TRUB PLASTOVÝCH ODPADNÍCH DN DO 200MM</t>
  </si>
  <si>
    <t>265440419</t>
  </si>
  <si>
    <t>Poznámka k souboru cen:_x000d_
Položka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(bez ohledu na sklon)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Položka nezahrnuje: - tlakové zkoušky ani proplach a dezinfekci</t>
  </si>
  <si>
    <t>1,5+1,5</t>
  </si>
  <si>
    <t>18</t>
  </si>
  <si>
    <t>89742</t>
  </si>
  <si>
    <t>VPUSŤ CHODNÍKOVÁ Z BETON DÍLCŮ</t>
  </si>
  <si>
    <t>KUS</t>
  </si>
  <si>
    <t>-187110141</t>
  </si>
  <si>
    <t>Poznámka k souboru cen:_x000d_
Položka zahrnuje: - dodávku a osazení předepsaného dílce včetně mříže - předepsané podkladní konstrukce Položka nezahrnuje: - x</t>
  </si>
  <si>
    <t>Ostatní konstrukce a práce, bourání</t>
  </si>
  <si>
    <t>19</t>
  </si>
  <si>
    <t>914111</t>
  </si>
  <si>
    <t>DOPRAVNÍ ZNAČKY ZÁKLADNÍ VELIKOSTI OCELOVÉ NEREFLEXNÍ - DOD A MONTÁŽ</t>
  </si>
  <si>
    <t>1335463297</t>
  </si>
  <si>
    <t>Poznámka k souboru cen:_x000d_
Položka zahrnuje: - dodávku a montáž značek v požadovaném provedení Položka nezahrnuje: - x</t>
  </si>
  <si>
    <t>"IZ4a"1</t>
  </si>
  <si>
    <t>"IZ4b"1</t>
  </si>
  <si>
    <t>"IP10a"1</t>
  </si>
  <si>
    <t>20</t>
  </si>
  <si>
    <t>914113</t>
  </si>
  <si>
    <t>DOPRAVNÍ ZNAČKY ZÁKLADNÍ VELIKOSTI OCELOVÉ NEREFLEXNÍ - DEMONTÁŽ</t>
  </si>
  <si>
    <t>-855086856</t>
  </si>
  <si>
    <t>Poznámka k souboru cen:_x000d_
Položka zahrnuje: - odstranění, demontáž a odklizení materiálu s odvozem na předepsané místo Položka nezahrnuje: - x</t>
  </si>
  <si>
    <t>914911</t>
  </si>
  <si>
    <t>SLOUPKY A STOJKY DOPRAVNÍCH ZNAČEK Z OCEL TRUBEK SE ZABETONOVÁNÍM - DODÁVKA A MONTÁŽ</t>
  </si>
  <si>
    <t>1247029297</t>
  </si>
  <si>
    <t>Poznámka k souboru cen:_x000d_
Položka zahrnuje: - sloupky - upevňovací zařízení - osazení (betonová patka, zemní práce) Položka nezahrnuje: - x</t>
  </si>
  <si>
    <t>22</t>
  </si>
  <si>
    <t>91710</t>
  </si>
  <si>
    <t>OBRUBY Z BETONOVÝCH PALISÁD</t>
  </si>
  <si>
    <t>-152413972</t>
  </si>
  <si>
    <t>Poznámka k souboru cen:_x000d_
Položka zahrnuje: - dodání a pokládku betonových palisád o rozměrech předepsaných zadávací dokumentací - betonové lože i boční betonovou opěrku Položka nezahrnuje: - x</t>
  </si>
  <si>
    <t>"palisády"(0,2*0,2*1,5)*(24+42+16)</t>
  </si>
  <si>
    <t>23</t>
  </si>
  <si>
    <t>917224</t>
  </si>
  <si>
    <t>SILNIČNÍ A CHODNÍKOVÉ OBRUBY Z BETONOVÝCH OBRUBNÍKŮ ŠÍŘ 150MM</t>
  </si>
  <si>
    <t>1559313610</t>
  </si>
  <si>
    <t>Poznámka k souboru cen:_x000d_
Položka zahrnuje: - dodání a pokládku betonových obrubníků o rozměrech předepsaných zadávací dokumentací - betonové lože i boční betonovou opěrku Položka nezahrnuje: - x</t>
  </si>
  <si>
    <t>"silniční obruba - 5% prořez"85*1,05</t>
  </si>
  <si>
    <t>24</t>
  </si>
  <si>
    <t>014112</t>
  </si>
  <si>
    <t>POPLATKY ZA SKLÁDKU TYP S-IO (INERTNÍ ODPAD)</t>
  </si>
  <si>
    <t>T</t>
  </si>
  <si>
    <t>357597290</t>
  </si>
  <si>
    <t>Poznámka k souboru cen:_x000d_
zahrnuje veškeré poplatky provozovateli skládky související s uložením odpadu na skládce.</t>
  </si>
  <si>
    <t>Poznámka k položce:_x000d_
Dle možností skládkovného zhotovitele a vybrané skládky může být navíc účtován poplatek za skládku 1000 Kč za každou tunu materiálu.</t>
  </si>
  <si>
    <t>"pol. 113524 - silniční obruba"(2*0,25*0,15)*2,5</t>
  </si>
  <si>
    <t>"pol. 113325 - podklad"22,4*2,5</t>
  </si>
  <si>
    <t>25</t>
  </si>
  <si>
    <t>014122.1</t>
  </si>
  <si>
    <t>POPLATKY ZA SKLÁDKU TYP S-OO (OSTATNÍ ODPAD)</t>
  </si>
  <si>
    <t>1472885366</t>
  </si>
  <si>
    <t>"pol. 113325.1 - sanace"44,8*2,4</t>
  </si>
  <si>
    <t>SO 102.2 - Chodník - Úsek 2</t>
  </si>
  <si>
    <t>"podkladní vrstvy"0,2*64</t>
  </si>
  <si>
    <t>"chodník, tl. 400 mm"0,4*64</t>
  </si>
  <si>
    <t>113726</t>
  </si>
  <si>
    <t>FRÉZOVÁNÍ ZPEVNĚNÝCH PLOCH ASFALTOVÝCH, ODVOZ DO 12KM</t>
  </si>
  <si>
    <t>1140682436</t>
  </si>
  <si>
    <t>"fréza napojení, tl. 90 mm"0,09*30</t>
  </si>
  <si>
    <t>"fréza napojení, tl. 40 mm"0,04*172</t>
  </si>
  <si>
    <t>113762</t>
  </si>
  <si>
    <t>FRÉZOVÁNÍ DRÁŽKY PRŮŘEZU DO 200MM2 V ASFALTOVÉ VOZOVCE</t>
  </si>
  <si>
    <t>1036383006</t>
  </si>
  <si>
    <t>Poznámka k souboru cen:_x000d_
Položka zahrnuje: - veškerou manipulaci s vybouranou sutí a s vybouranými hmotami vč. uložení na skládku. Položka nezahrnuje: - x</t>
  </si>
  <si>
    <t>"napojení"30+7</t>
  </si>
  <si>
    <t>"sejmutí ornice, tl. 200 mm"70*0,2</t>
  </si>
  <si>
    <t>"rozprostření ornice, tl. 200 mm"70</t>
  </si>
  <si>
    <t>"založení trávníku"65</t>
  </si>
  <si>
    <t>184A1</t>
  </si>
  <si>
    <t>VYSAZOVÁNÍ KEŘŮ LISTNATÝCH S BALEM VČETNĚ VÝKOPU JAMKY</t>
  </si>
  <si>
    <t>223758988</t>
  </si>
  <si>
    <t>Poznámka k souboru cen:_x000d_
Položka zahrnuje: - dodávku projektem předepsaných keřů - hloubení jamek (min. rozměry pro keře 30/30/30cm) s event. výměnou půdy, s hnojením anorganickým hnojivem a přídavkem organického hnojiva dle PD, zálivku, a pod. - veškerý materiál, výrobky a polotovary, včetně mimostaveništní a vnitrostaveništní dopravy (rovněž přesuny), včetně naložení a složení, případně s uložením Položka nezahrnuje: - x</t>
  </si>
  <si>
    <t>"ptačí zob obecný"5</t>
  </si>
  <si>
    <t>184B14</t>
  </si>
  <si>
    <t>VYSAZOVÁNÍ STROMŮ LISTNATÝCH S BALEM OBVOD KMENE DO 14CM, PODCHOZÍ VÝŠ MIN 2,2M</t>
  </si>
  <si>
    <t>-1743815740</t>
  </si>
  <si>
    <t>Poznámka k souboru cen:_x000d_
Položka zahrnuje: - dodávku projektem předepsaných stromů - hloubení jamek (min. rozměry pro stromy min. 1,5 násobek balu výpěstku) s event. výměnou půdy, s hnojením anorganickým hnojivem a přídavkem organického hnojiva min. 5kg pro stromy - zálivku, kůly, chráničky ke stromům nebo ochrana stromů nátěrem a pod. - položka zahrnuje veškerý materiál, výrobky a polotovary, včetně mimostaveništní a vnitrostaveništní dopravy (rovněž přesuny), včetně naložení a složení, případně s uložením Položka nezahrnuje: - x Způsob měření: - obvod kmene se měří ve výšce 1,00m nad zemí.</t>
  </si>
  <si>
    <t>"Javor mléč, min. 12/14"6</t>
  </si>
  <si>
    <t>18600</t>
  </si>
  <si>
    <t>ZALÉVÁNÍ VODOU</t>
  </si>
  <si>
    <t>-580242578</t>
  </si>
  <si>
    <t>Poznámka k souboru cen:_x000d_
Položka zahrnuje - veškerý materiál, výrobky a polotovary, včetně mimostaveništní a vnitrostaveništní dopravy (rovněž přesuny), včetně naložení a složení, případně s uložením Položka nezahrnuje: - x</t>
  </si>
  <si>
    <t>"zálivka po výsadbě dřevin - 30 l/ks"6*30*0,001</t>
  </si>
  <si>
    <t>"ŠDA 0/32"64*0,2</t>
  </si>
  <si>
    <t>572213</t>
  </si>
  <si>
    <t>SPOJOVACÍ POSTŘIK Z EMULZE DO 0,5KG/M2</t>
  </si>
  <si>
    <t>-1852500045</t>
  </si>
  <si>
    <t>Poznámka k souboru cen:_x000d_
Položka zahrnuje: - dodání všech předepsaných materiálů pro postřiky v předepsaném množství - provedení dle předepsaného technologického předpisu - zřízení vrstvy bez rozlišení šířky, pokládání vrstvy po etapách - úpravu napojení, ukončení Položka nezahrnuje: - x</t>
  </si>
  <si>
    <t>"vozovka - pod ACO, PS - CP - 0,3 kg/m2"202</t>
  </si>
  <si>
    <t>574A04</t>
  </si>
  <si>
    <t>ASFALTOVÝ BETON PRO OBRUSNÉ VRSTVY ACO 11+, 11S</t>
  </si>
  <si>
    <t>1312733063</t>
  </si>
  <si>
    <t>Poznámka k souboru cen:_x000d_
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</si>
  <si>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"ACO 11+ 50/70, tl. 40 mm - 10% rezerva"202*0,04*1,1</t>
  </si>
  <si>
    <t>574F06</t>
  </si>
  <si>
    <t>ASFALTOVÝ BETON PRO PODKLADNÍ VRSTVY MODIFIK ACP 16+, 16S</t>
  </si>
  <si>
    <t>2094116563</t>
  </si>
  <si>
    <t>Poznámka k souboru cen:_x000d_
Položka zahrnuje: 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Položka nezahrnuje: - postřiky, nátěry - těsnění podél obrubníků, dilatačních zařízení, odvodňovacích proužků, odvodňovačů, vpustí, šachet a pod.</t>
  </si>
  <si>
    <t>"ACP 16+, tl. 50 mm - 10% rezerva"30*0,05*1,1</t>
  </si>
  <si>
    <t>"chodníky - zámková dlažba"44+9</t>
  </si>
  <si>
    <t>"chodníky - hmatová dlažba - lemující varovný pás"(0,7+1)*1,1</t>
  </si>
  <si>
    <t>582612</t>
  </si>
  <si>
    <t>KRYTY Z BETON DLAŽDIC SE ZÁMKEM ŠEDÝCH TL 80MM DO LOŽE Z KAM</t>
  </si>
  <si>
    <t>1197769992</t>
  </si>
  <si>
    <t>"zámková dlažba ve vjezdech - hmatové prvky - lemující varovné pásy (10% prořez)"3,4*1,1</t>
  </si>
  <si>
    <t>"varovné pásy (10% prořez)"(1+1,6)*1,1</t>
  </si>
  <si>
    <t>"varovné pásy ve vjezdech (10% prořez)"2*1,1</t>
  </si>
  <si>
    <t>"vodící linie - 10% prořez"1,9*1,1</t>
  </si>
  <si>
    <t>58920</t>
  </si>
  <si>
    <t>VÝPLŇ SPAR MODIFIKOVANÝM ASFALTEM</t>
  </si>
  <si>
    <t>-2132605263</t>
  </si>
  <si>
    <t>Poznámka k souboru cen:_x000d_
Položka zahrnuje: - dodávku předepsaného materiálu - vyčištění a výplň spar tímto materiálem Položka nezahrnuje: - x</t>
  </si>
  <si>
    <t>919114</t>
  </si>
  <si>
    <t>ŘEZÁNÍ ASFALTOVÉHO KRYTU VOZOVEK TL DO 200MM</t>
  </si>
  <si>
    <t>-2018211320</t>
  </si>
  <si>
    <t>Poznámka k souboru cen:_x000d_
Položka zahrnuje: - řezání vozovkové vrstvy v předepsané tloušťce - spotřeba vody Položka nezahrnuje: - x</t>
  </si>
  <si>
    <t>"IS21c"1</t>
  </si>
  <si>
    <t>917211</t>
  </si>
  <si>
    <t>ZÁHONOVÉ OBRUBY Z BETONOVÝCH OBRUBNÍKŮ ŠÍŘ 50MM</t>
  </si>
  <si>
    <t>-908015774</t>
  </si>
  <si>
    <t>"sadová obruba - nášlap +0, +6"50</t>
  </si>
  <si>
    <t>26</t>
  </si>
  <si>
    <t>"silniční obruba - 5% prořez"50*1,05</t>
  </si>
  <si>
    <t>27</t>
  </si>
  <si>
    <t>"pol. 113726 - asfalt"9,58*2,3</t>
  </si>
  <si>
    <t>"pol. 113325 - podklad"12,8*2,5</t>
  </si>
  <si>
    <t>28</t>
  </si>
  <si>
    <t>"pol. 113325.1 - sanace"25,6*2,4</t>
  </si>
  <si>
    <t>SO 102.3 - Chodník - Úsek 3</t>
  </si>
  <si>
    <t>"podkladní vrstvy"0,2*27</t>
  </si>
  <si>
    <t>"chodník, tl. 400 mm"0,4*27</t>
  </si>
  <si>
    <t>"sejmutí ornice, tl. 200 mm"27*0,2</t>
  </si>
  <si>
    <t>"rozprostření ornice, tl. 200 mm"27</t>
  </si>
  <si>
    <t>"ŠDA 0/32"27*0,2</t>
  </si>
  <si>
    <t>"chodníky - zámková dlažba"24</t>
  </si>
  <si>
    <t>"chodníky - hmatová dlažba - lemování varovných pásů (10% prořez)"1*1,1</t>
  </si>
  <si>
    <t>"varovné pásy"1,5</t>
  </si>
  <si>
    <t>"napojení UV"2</t>
  </si>
  <si>
    <t>89712</t>
  </si>
  <si>
    <t>VPUSŤ KANALIZAČNÍ ULIČNÍ KOMPLETNÍ Z BETONOVÝCH DÍLCŮ</t>
  </si>
  <si>
    <t>-729164090</t>
  </si>
  <si>
    <t>Poznámka k souboru cen:_x000d_
Položka zahrnuje: - dodávku a osazení předepsaných dílů včetně mříže - výplň, těsnění a tmelení spar a spojů, - opatření povrchů betonu izolací proti zemní vlhkosti v částech, kde přijdou do styku se zeminou nebo kamenivem, - předepsané podkladní konstrukce Položka nezahrnuje: - x</t>
  </si>
  <si>
    <t>"uliční vpusť"1</t>
  </si>
  <si>
    <t>"A30"1</t>
  </si>
  <si>
    <t>"A31a"1</t>
  </si>
  <si>
    <t>"sadová obruba - nášlap +0, +6"21</t>
  </si>
  <si>
    <t>"silniční obruba - 5% prořez"20*1,05</t>
  </si>
  <si>
    <t>96687</t>
  </si>
  <si>
    <t>VYBOURÁNÍ ULIČNÍCH VPUSTÍ KOMPLETNÍCH</t>
  </si>
  <si>
    <t>-153046328</t>
  </si>
  <si>
    <t>Poznámka k souboru cen:_x000d_
Položka zahrnuje: - kompletní bourací práce včetně nezbytného rozsahu zemních prací, - veškerou manipulaci s vybouranou sutí a hmotami včetně uložení na skládku, - veškeré další práce plynoucí z technologického předpisu a z platných předpisů, Položka nezahrnuje: - poplatek za skládku, který se vykazuje v položce 0141** (s výjimkou malého množství bouraného materiálu, kde je možné poplatek zahrnout do jednotkové ceny bourání – tento fakt musí být uveden v doplňujícím textu k položce)</t>
  </si>
  <si>
    <t>"vybourání UV"1</t>
  </si>
  <si>
    <t>"pol. 113325 - podklad"5,4*2,5</t>
  </si>
  <si>
    <t>"pol. 113325.1 - sanace"10,8*2,4</t>
  </si>
  <si>
    <t>SO 102.4 - Chodník - Úsek 4</t>
  </si>
  <si>
    <t>"podkladní vrstvy"0,2*336</t>
  </si>
  <si>
    <t>"chodník, tl. 400 mm"0,4*336</t>
  </si>
  <si>
    <t>"odstranění obrub"65</t>
  </si>
  <si>
    <t>"sejmutí ornice, tl. 200 mm"114*0,2</t>
  </si>
  <si>
    <t>"rozprostření ornice, tl. 200 mm"114</t>
  </si>
  <si>
    <t>"založení trávníku"137</t>
  </si>
  <si>
    <t>"Lípa srdčitá, min. 12/14"4</t>
  </si>
  <si>
    <t>"Třešeň ptačí, min. 12/14"3</t>
  </si>
  <si>
    <t>"zálivka po výsadbě dřevin - 30 l/ks"7*30*0,001</t>
  </si>
  <si>
    <t>"ŠDA 0/32"(402,3-132,8)*0,2</t>
  </si>
  <si>
    <t>"ŠDA 0/32, tl. 280 mm ve vjezdech"(34+10,6+14+6,2+15+13,5+15+10,5+14)*0,28</t>
  </si>
  <si>
    <t>"chodníky - zámková dlažba"20+6+6+6+6+6+12,5+4+8+7,5+7+15+6,5+10+5,2+6,1+5+6,2+5,1+18</t>
  </si>
  <si>
    <t>"chodníky - hmatové prvky - lemování varovných pásů"0,7</t>
  </si>
  <si>
    <t>"zámková dlažba ve vjezdech - hmatový prvek - lemování kolem varovných pásů"5,2+3+3+3+3+3+3+3+7+4+7+3,5+3,5+6+3+3+3+3+3</t>
  </si>
  <si>
    <t>"varovné pásy (10% prořez)"1*1,1</t>
  </si>
  <si>
    <t>"vodící linie - 10% prořez"(3,3+1,5+1,5+1,7+1,5+1,5+1,7+1,7+4,5+2+4+2+2+2+1,5+1,7+1,7+1,7+1,7)*1,1</t>
  </si>
  <si>
    <t>"varovné pásy ve vjezdech - 10% prořez"(3,3+1,5+1,5+1,7+1,5+1,5+1,7+1,7+4,5+2+4+2+2+2+1,5+1,7+1,7+1,7+1,7)*1,10</t>
  </si>
  <si>
    <t>"uliční vpusť"2</t>
  </si>
  <si>
    <t>"E3a"1</t>
  </si>
  <si>
    <t>"A31b"1</t>
  </si>
  <si>
    <t>"B32"1</t>
  </si>
  <si>
    <t>"sadová obruba - nášlap +0, +6"234</t>
  </si>
  <si>
    <t>"silniční obruba - 5% prořez"237*1,05</t>
  </si>
  <si>
    <t>"vybourání UV"2</t>
  </si>
  <si>
    <t>"pol. 113524 - silniční obruba"(65*0,25*0,15)*2,5</t>
  </si>
  <si>
    <t>"pol. 113325 - podklad"67,2*2,5</t>
  </si>
  <si>
    <t>"pol. 113325.1 - sanace"134,4*2,4</t>
  </si>
  <si>
    <t>SO 102.4 - NN - Chodník - Úsek 4</t>
  </si>
  <si>
    <t>"podkladní vrstvy"0,2*(79,5+2)</t>
  </si>
  <si>
    <t>"podkladní vrstvy - pod sjezdy"0,28*(9+4+6+7,5)</t>
  </si>
  <si>
    <t>"chodník, tl. 400 mm"0,4*((9+2+4)+(93))</t>
  </si>
  <si>
    <t>"sejmutí ornice, tl. 200 mm"(9+2+4+93)*0,2</t>
  </si>
  <si>
    <t>"rozprostření ornice, tl. 200 mm"(9+2+4)+93</t>
  </si>
  <si>
    <t>"ŠDA 0/32, tl. 200 mm"(79,5+2)*0,2</t>
  </si>
  <si>
    <t>"ŠDA 0/32 - ve vjezdu tl. 280 mm"(9+4+6+7,5)*0,28</t>
  </si>
  <si>
    <t>-141991764</t>
  </si>
  <si>
    <t>"chodníky - zámková dlažba"74</t>
  </si>
  <si>
    <t>"chodníky - hmatové prvky - lemování varovných pásů"0,4</t>
  </si>
  <si>
    <t>"zámková dlažba ve vjezdech"9+4+4+3</t>
  </si>
  <si>
    <t>"zámková dlažba ve vjezdech - hmatové prvky - lemování varovných pásů"2+2</t>
  </si>
  <si>
    <t>651012269</t>
  </si>
  <si>
    <t>"varovné pásy (10% prořez)"0,6*1,1</t>
  </si>
  <si>
    <t>-985816602</t>
  </si>
  <si>
    <t>"varovné pásy ve vjezdech - 10% prořez"(3+2,5)*1,1</t>
  </si>
  <si>
    <t>89921</t>
  </si>
  <si>
    <t>VÝŠKOVÁ ÚPRAVA POKLOPŮ</t>
  </si>
  <si>
    <t>-1779803294</t>
  </si>
  <si>
    <t>Poznámka k souboru cen:_x000d_
Položka zahrnuje: - všechny nutné práce a materiály pro zvýšení nebo snížení zařízení (včetně nutné úpravy stávajícího povrchu vozovky nebo chodníku) Položka nezahrnuje: - x</t>
  </si>
  <si>
    <t>"výšková úprava"1</t>
  </si>
  <si>
    <t>911GA</t>
  </si>
  <si>
    <t xml:space="preserve">SVODIDLO DŘEVOOCELOVÉ,  ÚROVEŇ ZADRŽ N2</t>
  </si>
  <si>
    <t>1436742412</t>
  </si>
  <si>
    <t>Poznámka k souboru cen:_x000d_
Položka zahrnuje: - kompletní dodávku všech dílů dřevoocelového svodidla s předepsanou povrchovou úpravou kovových částí a impregnačních nátěrů dřevěných částí, včetně spojovacích prvků - montáž a osazení svodidla, osazení sloupků zaberaněním nebo osazením do betonových bloků (včetně betonových bloků a nutných zemních prací) - ukončení zapuštěním do betonových bloků (včetně betonového bloku a nutných zemních prací) nebo koncovkou - přechod na jiný typ svodidla nebo přes mostní závěr Položka nezahrnuje: - odrazky nebo retroreflexní fólie Způsob měření: - vykazuje se délka svodidla v předepsané výšce, délka náběhů se nezapočítává</t>
  </si>
  <si>
    <t>Poznámka k položce:_x000d_
Rezervní díly dřevoocelového svodidla v případě bezodkladné výměny porušeného svodidla. Bez montáže, investor si určí místo uskladnění.</t>
  </si>
  <si>
    <t>"silniční dřevoocelové svodidlo, úroveň zadržení N2"3*4</t>
  </si>
  <si>
    <t>1980674982</t>
  </si>
  <si>
    <t>"P4"1</t>
  </si>
  <si>
    <t>-1048511928</t>
  </si>
  <si>
    <t>-1756050323</t>
  </si>
  <si>
    <t>-1431615938</t>
  </si>
  <si>
    <t>"sadová obruba - nášlap +0, +6"2+7+25+18+(8+4,5+9,5)</t>
  </si>
  <si>
    <t>"silniční obruba - 5% prořez"(62+70)*1,05</t>
  </si>
  <si>
    <t>"pol. 113325 - podklad"23,72*2,5</t>
  </si>
  <si>
    <t>"pol. 113325.1 - sanace"43,2*2,4</t>
  </si>
  <si>
    <t>SO 102.5 - Chodník - Úsek 5</t>
  </si>
  <si>
    <t>"podkladní vrstvy"0,2*22</t>
  </si>
  <si>
    <t>"chodník, tl. 400 mm"0,4*22</t>
  </si>
  <si>
    <t>"ŠDA 0/32"22*0,2</t>
  </si>
  <si>
    <t>"chodníky - zámková dlažba"15</t>
  </si>
  <si>
    <t>"chodníky - hmatové prvky - lemování varovných pásů"1,5+0,5</t>
  </si>
  <si>
    <t>"varovné pásy"0,6+2</t>
  </si>
  <si>
    <t>"sadová obruba - nášlap +0, +6"13,5</t>
  </si>
  <si>
    <t>"silniční obruba"17</t>
  </si>
  <si>
    <t>"pol. 113325 - podklad"4,4*2,5</t>
  </si>
  <si>
    <t>"pol. 113325.1 - sanace"8,8*2,4</t>
  </si>
  <si>
    <t>SO 103 - NN - Parkovací stání</t>
  </si>
  <si>
    <t>PSV - Práce a dodávky PSV</t>
  </si>
  <si>
    <t xml:space="preserve">    711 - Izolace proti vodě, vlhkosti a plynům</t>
  </si>
  <si>
    <t xml:space="preserve">    767 - Konstrukce zámečnické</t>
  </si>
  <si>
    <t>113185</t>
  </si>
  <si>
    <t>ODSTRANĚNÍ KRYTU ZPEVNĚNÝCH PLOCH Z DLAŽDIC, ODVOZ DO 8KM</t>
  </si>
  <si>
    <t>1707242700</t>
  </si>
  <si>
    <t>Poznámka k souboru cen:_x000d_
Položka zahrnuje: - veškerou manipulaci s vybouranou sutí a s vybouranými hmotami vč. uložení na skládku. Položka nezahrnuje: -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</si>
  <si>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"varovné pásy"2,5+0,7</t>
  </si>
  <si>
    <t>"podkladní vrstvy"0,37*125</t>
  </si>
  <si>
    <t>"sanace AZ tl. 500 mm, 100%"</t>
  </si>
  <si>
    <t>"parkoviště, tl. 500 mm"0,5*125</t>
  </si>
  <si>
    <t>-2075856813</t>
  </si>
  <si>
    <t>"odstranění obrub"30</t>
  </si>
  <si>
    <t>"fréza napojení, tl. 90 mm"0,09*36</t>
  </si>
  <si>
    <t>"napojení"15</t>
  </si>
  <si>
    <t>"sanace AZ tl. 500 mm, odhad 100%"</t>
  </si>
  <si>
    <t>"za obrubou"28*1</t>
  </si>
  <si>
    <t>"pod parkovacím stáním"125</t>
  </si>
  <si>
    <t>33817C</t>
  </si>
  <si>
    <t xml:space="preserve">SLOUPKY PLOTOVÉ Z DÍLCŮ KOVOVÝCH  DO BETONOVÝCH PATEK</t>
  </si>
  <si>
    <t>KS</t>
  </si>
  <si>
    <t>-1278919089</t>
  </si>
  <si>
    <t>Poznámka k souboru cen:_x000d_
Položka zahrnuje: - dodání a osazení předepsaného sloupku včetně PKO - případnou betonovou patku z předepsané třídy betonu - nutné zemní práce Položka nezahrnuje: -x</t>
  </si>
  <si>
    <t>"sloupky"16</t>
  </si>
  <si>
    <t>34825</t>
  </si>
  <si>
    <t>PLOTOVÉ ZÍDKY Z DESEK STAVEBNÍCH</t>
  </si>
  <si>
    <t>-1484722668</t>
  </si>
  <si>
    <t>Poznámka k souboru cen:_x000d_
Položka zahrnuje: - veškerý materiál, výrobky a polotovary - včetně mimostaveništní a vnitrostaveništní dopravy (rovněž přesuny) - včetně naložení a složení, případně s uložením Položka nezahrnuje: - x</t>
  </si>
  <si>
    <t>"nové oplocení"0,4*1*31</t>
  </si>
  <si>
    <t>45152</t>
  </si>
  <si>
    <t>PODKLADNÍ A VÝPLŇOVÉ VRSTVY Z KAMENIVA DRCENÉHO</t>
  </si>
  <si>
    <t>682126630</t>
  </si>
  <si>
    <t>"kačírek 16/32, tl. 0,2 m"(28*0,75)*0,2</t>
  </si>
  <si>
    <t>"ŠDA 0/32"125*0,25</t>
  </si>
  <si>
    <t>"vozovka - pod ACO, PS - CP - 0,3 kg/m2"36</t>
  </si>
  <si>
    <t>"ACO 11+ 50/70, tl. 40 mm - 10% rezerva"36*0,04*1,1</t>
  </si>
  <si>
    <t>"ACP 16+, tl. 50 mm - 10% rezerva"36*0,05*1,1</t>
  </si>
  <si>
    <t>"zámková dlažba + 5% prořez"125*1,05</t>
  </si>
  <si>
    <t>-2045322229</t>
  </si>
  <si>
    <t>"IP12"1</t>
  </si>
  <si>
    <t>"E13-O1"1</t>
  </si>
  <si>
    <t>915111</t>
  </si>
  <si>
    <t>VODOROVNÉ DOPRAVNÍ ZNAČENÍ BARVOU HLADKÉ - DODÁVKA A POKLÁDKA</t>
  </si>
  <si>
    <t>1152451963</t>
  </si>
  <si>
    <t>Poznámka k souboru cen:_x000d_
Položka zahrnuje: - dodání a pokládku nátěrového materiálu - předznačení a reflexní úpravu Položka nezahrnuje: - x Způsob měření: - měří se pouze natíraná plocha</t>
  </si>
  <si>
    <t>"VDZ (0,125)"0,125*10*4,5</t>
  </si>
  <si>
    <t>"piktogram"1</t>
  </si>
  <si>
    <t>915221</t>
  </si>
  <si>
    <t>VODOR DOPRAV ZNAČ PLASTEM STRUKTURÁLNÍ NEHLUČNÉ - DOD A POKLÁDKA</t>
  </si>
  <si>
    <t>-1529277530</t>
  </si>
  <si>
    <t>"silniční obruba nájezdová"42</t>
  </si>
  <si>
    <t>"silniční obruba"40</t>
  </si>
  <si>
    <t>966845</t>
  </si>
  <si>
    <t>ODSTRANĚNÍ OPLOCENÍ Z BETON DÍLCŮ</t>
  </si>
  <si>
    <t>1339048501</t>
  </si>
  <si>
    <t>Poznámka k souboru cen:_x000d_
Položka zahrnuje: - kompletní bourací práce včetně odstranění základových konstrukcí a nezbytného rozsahu zemních prací, - veškerou manipulaci s vybouranou sutí a hmotami včetně uložení na skládku, - veškeré další práce plynoucí z technologického předpisu a z platných předpisů, - odstranění sloupků z jiného materiálu, odstranění vrat a vrátek Položka nezahrnuje: - poplatek za skládku, který se vykazuje v položce 0141** (s výjimkou malého množství bouraného materiálu, kde je možné poplatek zahrnout do jednotkové ceny bourání – tento fakt musí být uveden v doplňujícím textu k položce)</t>
  </si>
  <si>
    <t>"odstranění oplocení"31</t>
  </si>
  <si>
    <t>PSV</t>
  </si>
  <si>
    <t>Práce a dodávky PSV</t>
  </si>
  <si>
    <t>711</t>
  </si>
  <si>
    <t>Izolace proti vodě, vlhkosti a plynům</t>
  </si>
  <si>
    <t>711117</t>
  </si>
  <si>
    <t>IZOLACE BĚŽNÝCH KONSTRUKCÍ PROTI ZEMNÍ VLHKOSTI Z PE FÓLIÍ</t>
  </si>
  <si>
    <t>1971257612</t>
  </si>
  <si>
    <t>Poznámka k souboru cen:_x000d_
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Položka nezahrnuje: - ochranné vrstvy, např. geotextilii</t>
  </si>
  <si>
    <t>"nopová fólie"1*30</t>
  </si>
  <si>
    <t>767</t>
  </si>
  <si>
    <t>Konstrukce zámečnické</t>
  </si>
  <si>
    <t>76793</t>
  </si>
  <si>
    <t>OPLOCENÍ Z RÁMEČKOVÉHO PLETIVA</t>
  </si>
  <si>
    <t>-703034312</t>
  </si>
  <si>
    <t>Poznámka k souboru cen:_x000d_
Položka zahrnuje: - vlastní pletivo - rámy, rošty, lišty, kování, podpěrné, závěsné, upevňovací prvky, spojovací a těsnící materiál, pomocný materiál - kompletní povrchovou úpravu - ostnatý drát Položka nezahrnuje: - sloupky a vzpěry, které se vykazují v samostatných položkách 338** - podezdívka (272**) Způsob měření: - uvažovaná plocha se pak vypočítává po horní hranu drátu</t>
  </si>
  <si>
    <t>"výplň plotu"2*31</t>
  </si>
  <si>
    <t>29</t>
  </si>
  <si>
    <t>"pol. 113524 - silniční obruba"(30*0,25*0,15)*2,5</t>
  </si>
  <si>
    <t>"pol. 113726 - asfalt"3,24*2,3</t>
  </si>
  <si>
    <t>"pol. 113325 - podklad"46,25*2,5</t>
  </si>
  <si>
    <t>"pol. 113185 - zámková dlažba"3,2*2,5</t>
  </si>
  <si>
    <t>"pol. 966845 - oplocení"(0,4*1*31)*2,5</t>
  </si>
  <si>
    <t>30</t>
  </si>
  <si>
    <t>"pol. 113325.1 - sanace"62,5*2,4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</si>
</sst>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vertical="center" wrapText="1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0" fontId="9" fillId="0" borderId="0" xfId="0" applyFont="1" applyAlignment="1">
      <alignment horizontal="left"/>
    </xf>
    <xf numFmtId="4" fontId="9" fillId="0" borderId="0" xfId="0" applyNumberFormat="1" applyFont="1" applyAlignment="1"/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theme" Target="theme/theme1.xml" /><Relationship Id="rId22" Type="http://schemas.openxmlformats.org/officeDocument/2006/relationships/calcChain" Target="calcChain.xml" /><Relationship Id="rId2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26</v>
      </c>
      <c r="AR10" s="20"/>
      <c r="BE10" s="29"/>
      <c r="BS10" s="17" t="s">
        <v>6</v>
      </c>
    </row>
    <row r="11" s="1" customFormat="1" ht="18.48" customHeight="1">
      <c r="B11" s="20"/>
      <c r="E11" s="25" t="s">
        <v>27</v>
      </c>
      <c r="AK11" s="30" t="s">
        <v>28</v>
      </c>
      <c r="AN11" s="25" t="s">
        <v>29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30</v>
      </c>
      <c r="AK13" s="30" t="s">
        <v>25</v>
      </c>
      <c r="AN13" s="32" t="s">
        <v>31</v>
      </c>
      <c r="AR13" s="20"/>
      <c r="BE13" s="29"/>
      <c r="BS13" s="17" t="s">
        <v>6</v>
      </c>
    </row>
    <row r="14">
      <c r="B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N14" s="32" t="s">
        <v>31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32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28</v>
      </c>
      <c r="AN17" s="25" t="s">
        <v>1</v>
      </c>
      <c r="AR17" s="20"/>
      <c r="BE17" s="29"/>
      <c r="BS17" s="17" t="s">
        <v>33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34</v>
      </c>
      <c r="AK19" s="30" t="s">
        <v>25</v>
      </c>
      <c r="AN19" s="25" t="s">
        <v>35</v>
      </c>
      <c r="AR19" s="20"/>
      <c r="BE19" s="29"/>
      <c r="BS19" s="17" t="s">
        <v>6</v>
      </c>
    </row>
    <row r="20" s="1" customFormat="1" ht="18.48" customHeight="1">
      <c r="B20" s="20"/>
      <c r="E20" s="25" t="s">
        <v>36</v>
      </c>
      <c r="AK20" s="30" t="s">
        <v>28</v>
      </c>
      <c r="AN20" s="25" t="s">
        <v>37</v>
      </c>
      <c r="AR20" s="20"/>
      <c r="BE20" s="29"/>
      <c r="BS20" s="17" t="s">
        <v>33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38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40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41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42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43</v>
      </c>
      <c r="E29" s="3"/>
      <c r="F29" s="30" t="s">
        <v>44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45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46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47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48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49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50</v>
      </c>
      <c r="U35" s="48"/>
      <c r="V35" s="48"/>
      <c r="W35" s="48"/>
      <c r="X35" s="50" t="s">
        <v>51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52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53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54</v>
      </c>
      <c r="AI60" s="39"/>
      <c r="AJ60" s="39"/>
      <c r="AK60" s="39"/>
      <c r="AL60" s="39"/>
      <c r="AM60" s="56" t="s">
        <v>55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56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57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54</v>
      </c>
      <c r="AI75" s="39"/>
      <c r="AJ75" s="39"/>
      <c r="AK75" s="39"/>
      <c r="AL75" s="39"/>
      <c r="AM75" s="56" t="s">
        <v>55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58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202229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III/3489 Lípa - průtah, PD - Chodník a parkovací stání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30. 9. 2024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Obec Lípa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32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59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30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34</v>
      </c>
      <c r="AJ90" s="36"/>
      <c r="AK90" s="36"/>
      <c r="AL90" s="36"/>
      <c r="AM90" s="68" t="str">
        <f>IF(E20="","",E20)</f>
        <v>FORVIA CZ, s.r.o.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60</v>
      </c>
      <c r="D92" s="78"/>
      <c r="E92" s="78"/>
      <c r="F92" s="78"/>
      <c r="G92" s="78"/>
      <c r="H92" s="79"/>
      <c r="I92" s="80" t="s">
        <v>61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62</v>
      </c>
      <c r="AH92" s="78"/>
      <c r="AI92" s="78"/>
      <c r="AJ92" s="78"/>
      <c r="AK92" s="78"/>
      <c r="AL92" s="78"/>
      <c r="AM92" s="78"/>
      <c r="AN92" s="80" t="s">
        <v>63</v>
      </c>
      <c r="AO92" s="78"/>
      <c r="AP92" s="82"/>
      <c r="AQ92" s="83" t="s">
        <v>64</v>
      </c>
      <c r="AR92" s="37"/>
      <c r="AS92" s="84" t="s">
        <v>65</v>
      </c>
      <c r="AT92" s="85" t="s">
        <v>66</v>
      </c>
      <c r="AU92" s="85" t="s">
        <v>67</v>
      </c>
      <c r="AV92" s="85" t="s">
        <v>68</v>
      </c>
      <c r="AW92" s="85" t="s">
        <v>69</v>
      </c>
      <c r="AX92" s="85" t="s">
        <v>70</v>
      </c>
      <c r="AY92" s="85" t="s">
        <v>71</v>
      </c>
      <c r="AZ92" s="85" t="s">
        <v>72</v>
      </c>
      <c r="BA92" s="85" t="s">
        <v>73</v>
      </c>
      <c r="BB92" s="85" t="s">
        <v>74</v>
      </c>
      <c r="BC92" s="85" t="s">
        <v>75</v>
      </c>
      <c r="BD92" s="86" t="s">
        <v>76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77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ROUND(SUM(AG95:AG112),2)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ROUND(SUM(AS95:AS112),2)</f>
        <v>0</v>
      </c>
      <c r="AT94" s="97">
        <f>ROUND(SUM(AV94:AW94),2)</f>
        <v>0</v>
      </c>
      <c r="AU94" s="98">
        <f>ROUND(SUM(AU95:AU112),5)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ROUND(SUM(AZ95:AZ112),2)</f>
        <v>0</v>
      </c>
      <c r="BA94" s="97">
        <f>ROUND(SUM(BA95:BA112),2)</f>
        <v>0</v>
      </c>
      <c r="BB94" s="97">
        <f>ROUND(SUM(BB95:BB112),2)</f>
        <v>0</v>
      </c>
      <c r="BC94" s="97">
        <f>ROUND(SUM(BC95:BC112),2)</f>
        <v>0</v>
      </c>
      <c r="BD94" s="99">
        <f>ROUND(SUM(BD95:BD112),2)</f>
        <v>0</v>
      </c>
      <c r="BE94" s="6"/>
      <c r="BS94" s="100" t="s">
        <v>78</v>
      </c>
      <c r="BT94" s="100" t="s">
        <v>79</v>
      </c>
      <c r="BU94" s="101" t="s">
        <v>80</v>
      </c>
      <c r="BV94" s="100" t="s">
        <v>81</v>
      </c>
      <c r="BW94" s="100" t="s">
        <v>4</v>
      </c>
      <c r="BX94" s="100" t="s">
        <v>82</v>
      </c>
      <c r="CL94" s="100" t="s">
        <v>1</v>
      </c>
    </row>
    <row r="95" s="7" customFormat="1" ht="24.75" customHeight="1">
      <c r="A95" s="102" t="s">
        <v>83</v>
      </c>
      <c r="B95" s="103"/>
      <c r="C95" s="104"/>
      <c r="D95" s="105" t="s">
        <v>84</v>
      </c>
      <c r="E95" s="105"/>
      <c r="F95" s="105"/>
      <c r="G95" s="105"/>
      <c r="H95" s="105"/>
      <c r="I95" s="106"/>
      <c r="J95" s="105" t="s">
        <v>85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'SO 002.1 - Vedlejší rozpo...'!J30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86</v>
      </c>
      <c r="AR95" s="103"/>
      <c r="AS95" s="109">
        <v>0</v>
      </c>
      <c r="AT95" s="110">
        <f>ROUND(SUM(AV95:AW95),2)</f>
        <v>0</v>
      </c>
      <c r="AU95" s="111">
        <f>'SO 002.1 - Vedlejší rozpo...'!P117</f>
        <v>0</v>
      </c>
      <c r="AV95" s="110">
        <f>'SO 002.1 - Vedlejší rozpo...'!J33</f>
        <v>0</v>
      </c>
      <c r="AW95" s="110">
        <f>'SO 002.1 - Vedlejší rozpo...'!J34</f>
        <v>0</v>
      </c>
      <c r="AX95" s="110">
        <f>'SO 002.1 - Vedlejší rozpo...'!J35</f>
        <v>0</v>
      </c>
      <c r="AY95" s="110">
        <f>'SO 002.1 - Vedlejší rozpo...'!J36</f>
        <v>0</v>
      </c>
      <c r="AZ95" s="110">
        <f>'SO 002.1 - Vedlejší rozpo...'!F33</f>
        <v>0</v>
      </c>
      <c r="BA95" s="110">
        <f>'SO 002.1 - Vedlejší rozpo...'!F34</f>
        <v>0</v>
      </c>
      <c r="BB95" s="110">
        <f>'SO 002.1 - Vedlejší rozpo...'!F35</f>
        <v>0</v>
      </c>
      <c r="BC95" s="110">
        <f>'SO 002.1 - Vedlejší rozpo...'!F36</f>
        <v>0</v>
      </c>
      <c r="BD95" s="112">
        <f>'SO 002.1 - Vedlejší rozpo...'!F37</f>
        <v>0</v>
      </c>
      <c r="BE95" s="7"/>
      <c r="BT95" s="113" t="s">
        <v>87</v>
      </c>
      <c r="BV95" s="113" t="s">
        <v>81</v>
      </c>
      <c r="BW95" s="113" t="s">
        <v>88</v>
      </c>
      <c r="BX95" s="113" t="s">
        <v>4</v>
      </c>
      <c r="CL95" s="113" t="s">
        <v>1</v>
      </c>
      <c r="CM95" s="113" t="s">
        <v>89</v>
      </c>
    </row>
    <row r="96" s="7" customFormat="1" ht="37.5" customHeight="1">
      <c r="A96" s="102" t="s">
        <v>83</v>
      </c>
      <c r="B96" s="103"/>
      <c r="C96" s="104"/>
      <c r="D96" s="105" t="s">
        <v>90</v>
      </c>
      <c r="E96" s="105"/>
      <c r="F96" s="105"/>
      <c r="G96" s="105"/>
      <c r="H96" s="105"/>
      <c r="I96" s="106"/>
      <c r="J96" s="105" t="s">
        <v>85</v>
      </c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7">
        <f>'SO 002.1 - NN - Vedlejší ...'!J30</f>
        <v>0</v>
      </c>
      <c r="AH96" s="106"/>
      <c r="AI96" s="106"/>
      <c r="AJ96" s="106"/>
      <c r="AK96" s="106"/>
      <c r="AL96" s="106"/>
      <c r="AM96" s="106"/>
      <c r="AN96" s="107">
        <f>SUM(AG96,AT96)</f>
        <v>0</v>
      </c>
      <c r="AO96" s="106"/>
      <c r="AP96" s="106"/>
      <c r="AQ96" s="108" t="s">
        <v>86</v>
      </c>
      <c r="AR96" s="103"/>
      <c r="AS96" s="109">
        <v>0</v>
      </c>
      <c r="AT96" s="110">
        <f>ROUND(SUM(AV96:AW96),2)</f>
        <v>0</v>
      </c>
      <c r="AU96" s="111">
        <f>'SO 002.1 - NN - Vedlejší ...'!P117</f>
        <v>0</v>
      </c>
      <c r="AV96" s="110">
        <f>'SO 002.1 - NN - Vedlejší ...'!J33</f>
        <v>0</v>
      </c>
      <c r="AW96" s="110">
        <f>'SO 002.1 - NN - Vedlejší ...'!J34</f>
        <v>0</v>
      </c>
      <c r="AX96" s="110">
        <f>'SO 002.1 - NN - Vedlejší ...'!J35</f>
        <v>0</v>
      </c>
      <c r="AY96" s="110">
        <f>'SO 002.1 - NN - Vedlejší ...'!J36</f>
        <v>0</v>
      </c>
      <c r="AZ96" s="110">
        <f>'SO 002.1 - NN - Vedlejší ...'!F33</f>
        <v>0</v>
      </c>
      <c r="BA96" s="110">
        <f>'SO 002.1 - NN - Vedlejší ...'!F34</f>
        <v>0</v>
      </c>
      <c r="BB96" s="110">
        <f>'SO 002.1 - NN - Vedlejší ...'!F35</f>
        <v>0</v>
      </c>
      <c r="BC96" s="110">
        <f>'SO 002.1 - NN - Vedlejší ...'!F36</f>
        <v>0</v>
      </c>
      <c r="BD96" s="112">
        <f>'SO 002.1 - NN - Vedlejší ...'!F37</f>
        <v>0</v>
      </c>
      <c r="BE96" s="7"/>
      <c r="BT96" s="113" t="s">
        <v>87</v>
      </c>
      <c r="BV96" s="113" t="s">
        <v>81</v>
      </c>
      <c r="BW96" s="113" t="s">
        <v>91</v>
      </c>
      <c r="BX96" s="113" t="s">
        <v>4</v>
      </c>
      <c r="CL96" s="113" t="s">
        <v>1</v>
      </c>
      <c r="CM96" s="113" t="s">
        <v>89</v>
      </c>
    </row>
    <row r="97" s="7" customFormat="1" ht="24.75" customHeight="1">
      <c r="A97" s="102" t="s">
        <v>83</v>
      </c>
      <c r="B97" s="103"/>
      <c r="C97" s="104"/>
      <c r="D97" s="105" t="s">
        <v>92</v>
      </c>
      <c r="E97" s="105"/>
      <c r="F97" s="105"/>
      <c r="G97" s="105"/>
      <c r="H97" s="105"/>
      <c r="I97" s="106"/>
      <c r="J97" s="105" t="s">
        <v>93</v>
      </c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7">
        <f>'SO 002.2 - Vedlejší rozpo...'!J30</f>
        <v>0</v>
      </c>
      <c r="AH97" s="106"/>
      <c r="AI97" s="106"/>
      <c r="AJ97" s="106"/>
      <c r="AK97" s="106"/>
      <c r="AL97" s="106"/>
      <c r="AM97" s="106"/>
      <c r="AN97" s="107">
        <f>SUM(AG97,AT97)</f>
        <v>0</v>
      </c>
      <c r="AO97" s="106"/>
      <c r="AP97" s="106"/>
      <c r="AQ97" s="108" t="s">
        <v>86</v>
      </c>
      <c r="AR97" s="103"/>
      <c r="AS97" s="109">
        <v>0</v>
      </c>
      <c r="AT97" s="110">
        <f>ROUND(SUM(AV97:AW97),2)</f>
        <v>0</v>
      </c>
      <c r="AU97" s="111">
        <f>'SO 002.2 - Vedlejší rozpo...'!P117</f>
        <v>0</v>
      </c>
      <c r="AV97" s="110">
        <f>'SO 002.2 - Vedlejší rozpo...'!J33</f>
        <v>0</v>
      </c>
      <c r="AW97" s="110">
        <f>'SO 002.2 - Vedlejší rozpo...'!J34</f>
        <v>0</v>
      </c>
      <c r="AX97" s="110">
        <f>'SO 002.2 - Vedlejší rozpo...'!J35</f>
        <v>0</v>
      </c>
      <c r="AY97" s="110">
        <f>'SO 002.2 - Vedlejší rozpo...'!J36</f>
        <v>0</v>
      </c>
      <c r="AZ97" s="110">
        <f>'SO 002.2 - Vedlejší rozpo...'!F33</f>
        <v>0</v>
      </c>
      <c r="BA97" s="110">
        <f>'SO 002.2 - Vedlejší rozpo...'!F34</f>
        <v>0</v>
      </c>
      <c r="BB97" s="110">
        <f>'SO 002.2 - Vedlejší rozpo...'!F35</f>
        <v>0</v>
      </c>
      <c r="BC97" s="110">
        <f>'SO 002.2 - Vedlejší rozpo...'!F36</f>
        <v>0</v>
      </c>
      <c r="BD97" s="112">
        <f>'SO 002.2 - Vedlejší rozpo...'!F37</f>
        <v>0</v>
      </c>
      <c r="BE97" s="7"/>
      <c r="BT97" s="113" t="s">
        <v>87</v>
      </c>
      <c r="BV97" s="113" t="s">
        <v>81</v>
      </c>
      <c r="BW97" s="113" t="s">
        <v>94</v>
      </c>
      <c r="BX97" s="113" t="s">
        <v>4</v>
      </c>
      <c r="CL97" s="113" t="s">
        <v>1</v>
      </c>
      <c r="CM97" s="113" t="s">
        <v>89</v>
      </c>
    </row>
    <row r="98" s="7" customFormat="1" ht="37.5" customHeight="1">
      <c r="A98" s="102" t="s">
        <v>83</v>
      </c>
      <c r="B98" s="103"/>
      <c r="C98" s="104"/>
      <c r="D98" s="105" t="s">
        <v>95</v>
      </c>
      <c r="E98" s="105"/>
      <c r="F98" s="105"/>
      <c r="G98" s="105"/>
      <c r="H98" s="105"/>
      <c r="I98" s="106"/>
      <c r="J98" s="105" t="s">
        <v>93</v>
      </c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7">
        <f>'SO 002.2 - NN - Vedlejší ...'!J30</f>
        <v>0</v>
      </c>
      <c r="AH98" s="106"/>
      <c r="AI98" s="106"/>
      <c r="AJ98" s="106"/>
      <c r="AK98" s="106"/>
      <c r="AL98" s="106"/>
      <c r="AM98" s="106"/>
      <c r="AN98" s="107">
        <f>SUM(AG98,AT98)</f>
        <v>0</v>
      </c>
      <c r="AO98" s="106"/>
      <c r="AP98" s="106"/>
      <c r="AQ98" s="108" t="s">
        <v>86</v>
      </c>
      <c r="AR98" s="103"/>
      <c r="AS98" s="109">
        <v>0</v>
      </c>
      <c r="AT98" s="110">
        <f>ROUND(SUM(AV98:AW98),2)</f>
        <v>0</v>
      </c>
      <c r="AU98" s="111">
        <f>'SO 002.2 - NN - Vedlejší ...'!P117</f>
        <v>0</v>
      </c>
      <c r="AV98" s="110">
        <f>'SO 002.2 - NN - Vedlejší ...'!J33</f>
        <v>0</v>
      </c>
      <c r="AW98" s="110">
        <f>'SO 002.2 - NN - Vedlejší ...'!J34</f>
        <v>0</v>
      </c>
      <c r="AX98" s="110">
        <f>'SO 002.2 - NN - Vedlejší ...'!J35</f>
        <v>0</v>
      </c>
      <c r="AY98" s="110">
        <f>'SO 002.2 - NN - Vedlejší ...'!J36</f>
        <v>0</v>
      </c>
      <c r="AZ98" s="110">
        <f>'SO 002.2 - NN - Vedlejší ...'!F33</f>
        <v>0</v>
      </c>
      <c r="BA98" s="110">
        <f>'SO 002.2 - NN - Vedlejší ...'!F34</f>
        <v>0</v>
      </c>
      <c r="BB98" s="110">
        <f>'SO 002.2 - NN - Vedlejší ...'!F35</f>
        <v>0</v>
      </c>
      <c r="BC98" s="110">
        <f>'SO 002.2 - NN - Vedlejší ...'!F36</f>
        <v>0</v>
      </c>
      <c r="BD98" s="112">
        <f>'SO 002.2 - NN - Vedlejší ...'!F37</f>
        <v>0</v>
      </c>
      <c r="BE98" s="7"/>
      <c r="BT98" s="113" t="s">
        <v>87</v>
      </c>
      <c r="BV98" s="113" t="s">
        <v>81</v>
      </c>
      <c r="BW98" s="113" t="s">
        <v>96</v>
      </c>
      <c r="BX98" s="113" t="s">
        <v>4</v>
      </c>
      <c r="CL98" s="113" t="s">
        <v>1</v>
      </c>
      <c r="CM98" s="113" t="s">
        <v>89</v>
      </c>
    </row>
    <row r="99" s="7" customFormat="1" ht="24.75" customHeight="1">
      <c r="A99" s="102" t="s">
        <v>83</v>
      </c>
      <c r="B99" s="103"/>
      <c r="C99" s="104"/>
      <c r="D99" s="105" t="s">
        <v>97</v>
      </c>
      <c r="E99" s="105"/>
      <c r="F99" s="105"/>
      <c r="G99" s="105"/>
      <c r="H99" s="105"/>
      <c r="I99" s="106"/>
      <c r="J99" s="105" t="s">
        <v>98</v>
      </c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5"/>
      <c r="Z99" s="105"/>
      <c r="AA99" s="105"/>
      <c r="AB99" s="105"/>
      <c r="AC99" s="105"/>
      <c r="AD99" s="105"/>
      <c r="AE99" s="105"/>
      <c r="AF99" s="105"/>
      <c r="AG99" s="107">
        <f>'SO 002.3 - Vedlejší rozpo...'!J30</f>
        <v>0</v>
      </c>
      <c r="AH99" s="106"/>
      <c r="AI99" s="106"/>
      <c r="AJ99" s="106"/>
      <c r="AK99" s="106"/>
      <c r="AL99" s="106"/>
      <c r="AM99" s="106"/>
      <c r="AN99" s="107">
        <f>SUM(AG99,AT99)</f>
        <v>0</v>
      </c>
      <c r="AO99" s="106"/>
      <c r="AP99" s="106"/>
      <c r="AQ99" s="108" t="s">
        <v>86</v>
      </c>
      <c r="AR99" s="103"/>
      <c r="AS99" s="109">
        <v>0</v>
      </c>
      <c r="AT99" s="110">
        <f>ROUND(SUM(AV99:AW99),2)</f>
        <v>0</v>
      </c>
      <c r="AU99" s="111">
        <f>'SO 002.3 - Vedlejší rozpo...'!P117</f>
        <v>0</v>
      </c>
      <c r="AV99" s="110">
        <f>'SO 002.3 - Vedlejší rozpo...'!J33</f>
        <v>0</v>
      </c>
      <c r="AW99" s="110">
        <f>'SO 002.3 - Vedlejší rozpo...'!J34</f>
        <v>0</v>
      </c>
      <c r="AX99" s="110">
        <f>'SO 002.3 - Vedlejší rozpo...'!J35</f>
        <v>0</v>
      </c>
      <c r="AY99" s="110">
        <f>'SO 002.3 - Vedlejší rozpo...'!J36</f>
        <v>0</v>
      </c>
      <c r="AZ99" s="110">
        <f>'SO 002.3 - Vedlejší rozpo...'!F33</f>
        <v>0</v>
      </c>
      <c r="BA99" s="110">
        <f>'SO 002.3 - Vedlejší rozpo...'!F34</f>
        <v>0</v>
      </c>
      <c r="BB99" s="110">
        <f>'SO 002.3 - Vedlejší rozpo...'!F35</f>
        <v>0</v>
      </c>
      <c r="BC99" s="110">
        <f>'SO 002.3 - Vedlejší rozpo...'!F36</f>
        <v>0</v>
      </c>
      <c r="BD99" s="112">
        <f>'SO 002.3 - Vedlejší rozpo...'!F37</f>
        <v>0</v>
      </c>
      <c r="BE99" s="7"/>
      <c r="BT99" s="113" t="s">
        <v>87</v>
      </c>
      <c r="BV99" s="113" t="s">
        <v>81</v>
      </c>
      <c r="BW99" s="113" t="s">
        <v>99</v>
      </c>
      <c r="BX99" s="113" t="s">
        <v>4</v>
      </c>
      <c r="CL99" s="113" t="s">
        <v>1</v>
      </c>
      <c r="CM99" s="113" t="s">
        <v>89</v>
      </c>
    </row>
    <row r="100" s="7" customFormat="1" ht="37.5" customHeight="1">
      <c r="A100" s="102" t="s">
        <v>83</v>
      </c>
      <c r="B100" s="103"/>
      <c r="C100" s="104"/>
      <c r="D100" s="105" t="s">
        <v>100</v>
      </c>
      <c r="E100" s="105"/>
      <c r="F100" s="105"/>
      <c r="G100" s="105"/>
      <c r="H100" s="105"/>
      <c r="I100" s="106"/>
      <c r="J100" s="105" t="s">
        <v>98</v>
      </c>
      <c r="K100" s="105"/>
      <c r="L100" s="105"/>
      <c r="M100" s="105"/>
      <c r="N100" s="105"/>
      <c r="O100" s="105"/>
      <c r="P100" s="105"/>
      <c r="Q100" s="105"/>
      <c r="R100" s="105"/>
      <c r="S100" s="105"/>
      <c r="T100" s="105"/>
      <c r="U100" s="105"/>
      <c r="V100" s="105"/>
      <c r="W100" s="105"/>
      <c r="X100" s="105"/>
      <c r="Y100" s="105"/>
      <c r="Z100" s="105"/>
      <c r="AA100" s="105"/>
      <c r="AB100" s="105"/>
      <c r="AC100" s="105"/>
      <c r="AD100" s="105"/>
      <c r="AE100" s="105"/>
      <c r="AF100" s="105"/>
      <c r="AG100" s="107">
        <f>'SO 002.3 - NN - Vedlejší ...'!J30</f>
        <v>0</v>
      </c>
      <c r="AH100" s="106"/>
      <c r="AI100" s="106"/>
      <c r="AJ100" s="106"/>
      <c r="AK100" s="106"/>
      <c r="AL100" s="106"/>
      <c r="AM100" s="106"/>
      <c r="AN100" s="107">
        <f>SUM(AG100,AT100)</f>
        <v>0</v>
      </c>
      <c r="AO100" s="106"/>
      <c r="AP100" s="106"/>
      <c r="AQ100" s="108" t="s">
        <v>86</v>
      </c>
      <c r="AR100" s="103"/>
      <c r="AS100" s="109">
        <v>0</v>
      </c>
      <c r="AT100" s="110">
        <f>ROUND(SUM(AV100:AW100),2)</f>
        <v>0</v>
      </c>
      <c r="AU100" s="111">
        <f>'SO 002.3 - NN - Vedlejší ...'!P117</f>
        <v>0</v>
      </c>
      <c r="AV100" s="110">
        <f>'SO 002.3 - NN - Vedlejší ...'!J33</f>
        <v>0</v>
      </c>
      <c r="AW100" s="110">
        <f>'SO 002.3 - NN - Vedlejší ...'!J34</f>
        <v>0</v>
      </c>
      <c r="AX100" s="110">
        <f>'SO 002.3 - NN - Vedlejší ...'!J35</f>
        <v>0</v>
      </c>
      <c r="AY100" s="110">
        <f>'SO 002.3 - NN - Vedlejší ...'!J36</f>
        <v>0</v>
      </c>
      <c r="AZ100" s="110">
        <f>'SO 002.3 - NN - Vedlejší ...'!F33</f>
        <v>0</v>
      </c>
      <c r="BA100" s="110">
        <f>'SO 002.3 - NN - Vedlejší ...'!F34</f>
        <v>0</v>
      </c>
      <c r="BB100" s="110">
        <f>'SO 002.3 - NN - Vedlejší ...'!F35</f>
        <v>0</v>
      </c>
      <c r="BC100" s="110">
        <f>'SO 002.3 - NN - Vedlejší ...'!F36</f>
        <v>0</v>
      </c>
      <c r="BD100" s="112">
        <f>'SO 002.3 - NN - Vedlejší ...'!F37</f>
        <v>0</v>
      </c>
      <c r="BE100" s="7"/>
      <c r="BT100" s="113" t="s">
        <v>87</v>
      </c>
      <c r="BV100" s="113" t="s">
        <v>81</v>
      </c>
      <c r="BW100" s="113" t="s">
        <v>101</v>
      </c>
      <c r="BX100" s="113" t="s">
        <v>4</v>
      </c>
      <c r="CL100" s="113" t="s">
        <v>1</v>
      </c>
      <c r="CM100" s="113" t="s">
        <v>89</v>
      </c>
    </row>
    <row r="101" s="7" customFormat="1" ht="24.75" customHeight="1">
      <c r="A101" s="102" t="s">
        <v>83</v>
      </c>
      <c r="B101" s="103"/>
      <c r="C101" s="104"/>
      <c r="D101" s="105" t="s">
        <v>102</v>
      </c>
      <c r="E101" s="105"/>
      <c r="F101" s="105"/>
      <c r="G101" s="105"/>
      <c r="H101" s="105"/>
      <c r="I101" s="106"/>
      <c r="J101" s="105" t="s">
        <v>103</v>
      </c>
      <c r="K101" s="105"/>
      <c r="L101" s="105"/>
      <c r="M101" s="105"/>
      <c r="N101" s="105"/>
      <c r="O101" s="105"/>
      <c r="P101" s="105"/>
      <c r="Q101" s="105"/>
      <c r="R101" s="105"/>
      <c r="S101" s="105"/>
      <c r="T101" s="105"/>
      <c r="U101" s="105"/>
      <c r="V101" s="105"/>
      <c r="W101" s="105"/>
      <c r="X101" s="105"/>
      <c r="Y101" s="105"/>
      <c r="Z101" s="105"/>
      <c r="AA101" s="105"/>
      <c r="AB101" s="105"/>
      <c r="AC101" s="105"/>
      <c r="AD101" s="105"/>
      <c r="AE101" s="105"/>
      <c r="AF101" s="105"/>
      <c r="AG101" s="107">
        <f>'SO 002.4 - Vedlejší rozpo...'!J30</f>
        <v>0</v>
      </c>
      <c r="AH101" s="106"/>
      <c r="AI101" s="106"/>
      <c r="AJ101" s="106"/>
      <c r="AK101" s="106"/>
      <c r="AL101" s="106"/>
      <c r="AM101" s="106"/>
      <c r="AN101" s="107">
        <f>SUM(AG101,AT101)</f>
        <v>0</v>
      </c>
      <c r="AO101" s="106"/>
      <c r="AP101" s="106"/>
      <c r="AQ101" s="108" t="s">
        <v>86</v>
      </c>
      <c r="AR101" s="103"/>
      <c r="AS101" s="109">
        <v>0</v>
      </c>
      <c r="AT101" s="110">
        <f>ROUND(SUM(AV101:AW101),2)</f>
        <v>0</v>
      </c>
      <c r="AU101" s="111">
        <f>'SO 002.4 - Vedlejší rozpo...'!P117</f>
        <v>0</v>
      </c>
      <c r="AV101" s="110">
        <f>'SO 002.4 - Vedlejší rozpo...'!J33</f>
        <v>0</v>
      </c>
      <c r="AW101" s="110">
        <f>'SO 002.4 - Vedlejší rozpo...'!J34</f>
        <v>0</v>
      </c>
      <c r="AX101" s="110">
        <f>'SO 002.4 - Vedlejší rozpo...'!J35</f>
        <v>0</v>
      </c>
      <c r="AY101" s="110">
        <f>'SO 002.4 - Vedlejší rozpo...'!J36</f>
        <v>0</v>
      </c>
      <c r="AZ101" s="110">
        <f>'SO 002.4 - Vedlejší rozpo...'!F33</f>
        <v>0</v>
      </c>
      <c r="BA101" s="110">
        <f>'SO 002.4 - Vedlejší rozpo...'!F34</f>
        <v>0</v>
      </c>
      <c r="BB101" s="110">
        <f>'SO 002.4 - Vedlejší rozpo...'!F35</f>
        <v>0</v>
      </c>
      <c r="BC101" s="110">
        <f>'SO 002.4 - Vedlejší rozpo...'!F36</f>
        <v>0</v>
      </c>
      <c r="BD101" s="112">
        <f>'SO 002.4 - Vedlejší rozpo...'!F37</f>
        <v>0</v>
      </c>
      <c r="BE101" s="7"/>
      <c r="BT101" s="113" t="s">
        <v>87</v>
      </c>
      <c r="BV101" s="113" t="s">
        <v>81</v>
      </c>
      <c r="BW101" s="113" t="s">
        <v>104</v>
      </c>
      <c r="BX101" s="113" t="s">
        <v>4</v>
      </c>
      <c r="CL101" s="113" t="s">
        <v>1</v>
      </c>
      <c r="CM101" s="113" t="s">
        <v>89</v>
      </c>
    </row>
    <row r="102" s="7" customFormat="1" ht="37.5" customHeight="1">
      <c r="A102" s="102" t="s">
        <v>83</v>
      </c>
      <c r="B102" s="103"/>
      <c r="C102" s="104"/>
      <c r="D102" s="105" t="s">
        <v>105</v>
      </c>
      <c r="E102" s="105"/>
      <c r="F102" s="105"/>
      <c r="G102" s="105"/>
      <c r="H102" s="105"/>
      <c r="I102" s="106"/>
      <c r="J102" s="105" t="s">
        <v>103</v>
      </c>
      <c r="K102" s="105"/>
      <c r="L102" s="105"/>
      <c r="M102" s="105"/>
      <c r="N102" s="105"/>
      <c r="O102" s="105"/>
      <c r="P102" s="105"/>
      <c r="Q102" s="105"/>
      <c r="R102" s="105"/>
      <c r="S102" s="105"/>
      <c r="T102" s="105"/>
      <c r="U102" s="105"/>
      <c r="V102" s="105"/>
      <c r="W102" s="105"/>
      <c r="X102" s="105"/>
      <c r="Y102" s="105"/>
      <c r="Z102" s="105"/>
      <c r="AA102" s="105"/>
      <c r="AB102" s="105"/>
      <c r="AC102" s="105"/>
      <c r="AD102" s="105"/>
      <c r="AE102" s="105"/>
      <c r="AF102" s="105"/>
      <c r="AG102" s="107">
        <f>'SO 002.4 - NN - Vedlejší ...'!J30</f>
        <v>0</v>
      </c>
      <c r="AH102" s="106"/>
      <c r="AI102" s="106"/>
      <c r="AJ102" s="106"/>
      <c r="AK102" s="106"/>
      <c r="AL102" s="106"/>
      <c r="AM102" s="106"/>
      <c r="AN102" s="107">
        <f>SUM(AG102,AT102)</f>
        <v>0</v>
      </c>
      <c r="AO102" s="106"/>
      <c r="AP102" s="106"/>
      <c r="AQ102" s="108" t="s">
        <v>86</v>
      </c>
      <c r="AR102" s="103"/>
      <c r="AS102" s="109">
        <v>0</v>
      </c>
      <c r="AT102" s="110">
        <f>ROUND(SUM(AV102:AW102),2)</f>
        <v>0</v>
      </c>
      <c r="AU102" s="111">
        <f>'SO 002.4 - NN - Vedlejší ...'!P117</f>
        <v>0</v>
      </c>
      <c r="AV102" s="110">
        <f>'SO 002.4 - NN - Vedlejší ...'!J33</f>
        <v>0</v>
      </c>
      <c r="AW102" s="110">
        <f>'SO 002.4 - NN - Vedlejší ...'!J34</f>
        <v>0</v>
      </c>
      <c r="AX102" s="110">
        <f>'SO 002.4 - NN - Vedlejší ...'!J35</f>
        <v>0</v>
      </c>
      <c r="AY102" s="110">
        <f>'SO 002.4 - NN - Vedlejší ...'!J36</f>
        <v>0</v>
      </c>
      <c r="AZ102" s="110">
        <f>'SO 002.4 - NN - Vedlejší ...'!F33</f>
        <v>0</v>
      </c>
      <c r="BA102" s="110">
        <f>'SO 002.4 - NN - Vedlejší ...'!F34</f>
        <v>0</v>
      </c>
      <c r="BB102" s="110">
        <f>'SO 002.4 - NN - Vedlejší ...'!F35</f>
        <v>0</v>
      </c>
      <c r="BC102" s="110">
        <f>'SO 002.4 - NN - Vedlejší ...'!F36</f>
        <v>0</v>
      </c>
      <c r="BD102" s="112">
        <f>'SO 002.4 - NN - Vedlejší ...'!F37</f>
        <v>0</v>
      </c>
      <c r="BE102" s="7"/>
      <c r="BT102" s="113" t="s">
        <v>87</v>
      </c>
      <c r="BV102" s="113" t="s">
        <v>81</v>
      </c>
      <c r="BW102" s="113" t="s">
        <v>106</v>
      </c>
      <c r="BX102" s="113" t="s">
        <v>4</v>
      </c>
      <c r="CL102" s="113" t="s">
        <v>1</v>
      </c>
      <c r="CM102" s="113" t="s">
        <v>89</v>
      </c>
    </row>
    <row r="103" s="7" customFormat="1" ht="24.75" customHeight="1">
      <c r="A103" s="102" t="s">
        <v>83</v>
      </c>
      <c r="B103" s="103"/>
      <c r="C103" s="104"/>
      <c r="D103" s="105" t="s">
        <v>107</v>
      </c>
      <c r="E103" s="105"/>
      <c r="F103" s="105"/>
      <c r="G103" s="105"/>
      <c r="H103" s="105"/>
      <c r="I103" s="106"/>
      <c r="J103" s="105" t="s">
        <v>108</v>
      </c>
      <c r="K103" s="105"/>
      <c r="L103" s="105"/>
      <c r="M103" s="105"/>
      <c r="N103" s="105"/>
      <c r="O103" s="105"/>
      <c r="P103" s="105"/>
      <c r="Q103" s="105"/>
      <c r="R103" s="105"/>
      <c r="S103" s="105"/>
      <c r="T103" s="105"/>
      <c r="U103" s="105"/>
      <c r="V103" s="105"/>
      <c r="W103" s="105"/>
      <c r="X103" s="105"/>
      <c r="Y103" s="105"/>
      <c r="Z103" s="105"/>
      <c r="AA103" s="105"/>
      <c r="AB103" s="105"/>
      <c r="AC103" s="105"/>
      <c r="AD103" s="105"/>
      <c r="AE103" s="105"/>
      <c r="AF103" s="105"/>
      <c r="AG103" s="107">
        <f>'SO 002.5 - Vedlejší rozpo...'!J30</f>
        <v>0</v>
      </c>
      <c r="AH103" s="106"/>
      <c r="AI103" s="106"/>
      <c r="AJ103" s="106"/>
      <c r="AK103" s="106"/>
      <c r="AL103" s="106"/>
      <c r="AM103" s="106"/>
      <c r="AN103" s="107">
        <f>SUM(AG103,AT103)</f>
        <v>0</v>
      </c>
      <c r="AO103" s="106"/>
      <c r="AP103" s="106"/>
      <c r="AQ103" s="108" t="s">
        <v>86</v>
      </c>
      <c r="AR103" s="103"/>
      <c r="AS103" s="109">
        <v>0</v>
      </c>
      <c r="AT103" s="110">
        <f>ROUND(SUM(AV103:AW103),2)</f>
        <v>0</v>
      </c>
      <c r="AU103" s="111">
        <f>'SO 002.5 - Vedlejší rozpo...'!P117</f>
        <v>0</v>
      </c>
      <c r="AV103" s="110">
        <f>'SO 002.5 - Vedlejší rozpo...'!J33</f>
        <v>0</v>
      </c>
      <c r="AW103" s="110">
        <f>'SO 002.5 - Vedlejší rozpo...'!J34</f>
        <v>0</v>
      </c>
      <c r="AX103" s="110">
        <f>'SO 002.5 - Vedlejší rozpo...'!J35</f>
        <v>0</v>
      </c>
      <c r="AY103" s="110">
        <f>'SO 002.5 - Vedlejší rozpo...'!J36</f>
        <v>0</v>
      </c>
      <c r="AZ103" s="110">
        <f>'SO 002.5 - Vedlejší rozpo...'!F33</f>
        <v>0</v>
      </c>
      <c r="BA103" s="110">
        <f>'SO 002.5 - Vedlejší rozpo...'!F34</f>
        <v>0</v>
      </c>
      <c r="BB103" s="110">
        <f>'SO 002.5 - Vedlejší rozpo...'!F35</f>
        <v>0</v>
      </c>
      <c r="BC103" s="110">
        <f>'SO 002.5 - Vedlejší rozpo...'!F36</f>
        <v>0</v>
      </c>
      <c r="BD103" s="112">
        <f>'SO 002.5 - Vedlejší rozpo...'!F37</f>
        <v>0</v>
      </c>
      <c r="BE103" s="7"/>
      <c r="BT103" s="113" t="s">
        <v>87</v>
      </c>
      <c r="BV103" s="113" t="s">
        <v>81</v>
      </c>
      <c r="BW103" s="113" t="s">
        <v>109</v>
      </c>
      <c r="BX103" s="113" t="s">
        <v>4</v>
      </c>
      <c r="CL103" s="113" t="s">
        <v>1</v>
      </c>
      <c r="CM103" s="113" t="s">
        <v>89</v>
      </c>
    </row>
    <row r="104" s="7" customFormat="1" ht="37.5" customHeight="1">
      <c r="A104" s="102" t="s">
        <v>83</v>
      </c>
      <c r="B104" s="103"/>
      <c r="C104" s="104"/>
      <c r="D104" s="105" t="s">
        <v>110</v>
      </c>
      <c r="E104" s="105"/>
      <c r="F104" s="105"/>
      <c r="G104" s="105"/>
      <c r="H104" s="105"/>
      <c r="I104" s="106"/>
      <c r="J104" s="105" t="s">
        <v>108</v>
      </c>
      <c r="K104" s="105"/>
      <c r="L104" s="105"/>
      <c r="M104" s="105"/>
      <c r="N104" s="105"/>
      <c r="O104" s="105"/>
      <c r="P104" s="105"/>
      <c r="Q104" s="105"/>
      <c r="R104" s="105"/>
      <c r="S104" s="105"/>
      <c r="T104" s="105"/>
      <c r="U104" s="105"/>
      <c r="V104" s="105"/>
      <c r="W104" s="105"/>
      <c r="X104" s="105"/>
      <c r="Y104" s="105"/>
      <c r="Z104" s="105"/>
      <c r="AA104" s="105"/>
      <c r="AB104" s="105"/>
      <c r="AC104" s="105"/>
      <c r="AD104" s="105"/>
      <c r="AE104" s="105"/>
      <c r="AF104" s="105"/>
      <c r="AG104" s="107">
        <f>'SO 002.5 - NN - Vedlejší ...'!J30</f>
        <v>0</v>
      </c>
      <c r="AH104" s="106"/>
      <c r="AI104" s="106"/>
      <c r="AJ104" s="106"/>
      <c r="AK104" s="106"/>
      <c r="AL104" s="106"/>
      <c r="AM104" s="106"/>
      <c r="AN104" s="107">
        <f>SUM(AG104,AT104)</f>
        <v>0</v>
      </c>
      <c r="AO104" s="106"/>
      <c r="AP104" s="106"/>
      <c r="AQ104" s="108" t="s">
        <v>86</v>
      </c>
      <c r="AR104" s="103"/>
      <c r="AS104" s="109">
        <v>0</v>
      </c>
      <c r="AT104" s="110">
        <f>ROUND(SUM(AV104:AW104),2)</f>
        <v>0</v>
      </c>
      <c r="AU104" s="111">
        <f>'SO 002.5 - NN - Vedlejší ...'!P117</f>
        <v>0</v>
      </c>
      <c r="AV104" s="110">
        <f>'SO 002.5 - NN - Vedlejší ...'!J33</f>
        <v>0</v>
      </c>
      <c r="AW104" s="110">
        <f>'SO 002.5 - NN - Vedlejší ...'!J34</f>
        <v>0</v>
      </c>
      <c r="AX104" s="110">
        <f>'SO 002.5 - NN - Vedlejší ...'!J35</f>
        <v>0</v>
      </c>
      <c r="AY104" s="110">
        <f>'SO 002.5 - NN - Vedlejší ...'!J36</f>
        <v>0</v>
      </c>
      <c r="AZ104" s="110">
        <f>'SO 002.5 - NN - Vedlejší ...'!F33</f>
        <v>0</v>
      </c>
      <c r="BA104" s="110">
        <f>'SO 002.5 - NN - Vedlejší ...'!F34</f>
        <v>0</v>
      </c>
      <c r="BB104" s="110">
        <f>'SO 002.5 - NN - Vedlejší ...'!F35</f>
        <v>0</v>
      </c>
      <c r="BC104" s="110">
        <f>'SO 002.5 - NN - Vedlejší ...'!F36</f>
        <v>0</v>
      </c>
      <c r="BD104" s="112">
        <f>'SO 002.5 - NN - Vedlejší ...'!F37</f>
        <v>0</v>
      </c>
      <c r="BE104" s="7"/>
      <c r="BT104" s="113" t="s">
        <v>87</v>
      </c>
      <c r="BV104" s="113" t="s">
        <v>81</v>
      </c>
      <c r="BW104" s="113" t="s">
        <v>111</v>
      </c>
      <c r="BX104" s="113" t="s">
        <v>4</v>
      </c>
      <c r="CL104" s="113" t="s">
        <v>1</v>
      </c>
      <c r="CM104" s="113" t="s">
        <v>89</v>
      </c>
    </row>
    <row r="105" s="7" customFormat="1" ht="24.75" customHeight="1">
      <c r="A105" s="102" t="s">
        <v>83</v>
      </c>
      <c r="B105" s="103"/>
      <c r="C105" s="104"/>
      <c r="D105" s="105" t="s">
        <v>112</v>
      </c>
      <c r="E105" s="105"/>
      <c r="F105" s="105"/>
      <c r="G105" s="105"/>
      <c r="H105" s="105"/>
      <c r="I105" s="106"/>
      <c r="J105" s="105" t="s">
        <v>113</v>
      </c>
      <c r="K105" s="105"/>
      <c r="L105" s="105"/>
      <c r="M105" s="105"/>
      <c r="N105" s="105"/>
      <c r="O105" s="105"/>
      <c r="P105" s="105"/>
      <c r="Q105" s="105"/>
      <c r="R105" s="105"/>
      <c r="S105" s="105"/>
      <c r="T105" s="105"/>
      <c r="U105" s="105"/>
      <c r="V105" s="105"/>
      <c r="W105" s="105"/>
      <c r="X105" s="105"/>
      <c r="Y105" s="105"/>
      <c r="Z105" s="105"/>
      <c r="AA105" s="105"/>
      <c r="AB105" s="105"/>
      <c r="AC105" s="105"/>
      <c r="AD105" s="105"/>
      <c r="AE105" s="105"/>
      <c r="AF105" s="105"/>
      <c r="AG105" s="107">
        <f>'SO 003 - NN - Vedlejší ro...'!J30</f>
        <v>0</v>
      </c>
      <c r="AH105" s="106"/>
      <c r="AI105" s="106"/>
      <c r="AJ105" s="106"/>
      <c r="AK105" s="106"/>
      <c r="AL105" s="106"/>
      <c r="AM105" s="106"/>
      <c r="AN105" s="107">
        <f>SUM(AG105,AT105)</f>
        <v>0</v>
      </c>
      <c r="AO105" s="106"/>
      <c r="AP105" s="106"/>
      <c r="AQ105" s="108" t="s">
        <v>86</v>
      </c>
      <c r="AR105" s="103"/>
      <c r="AS105" s="109">
        <v>0</v>
      </c>
      <c r="AT105" s="110">
        <f>ROUND(SUM(AV105:AW105),2)</f>
        <v>0</v>
      </c>
      <c r="AU105" s="111">
        <f>'SO 003 - NN - Vedlejší ro...'!P117</f>
        <v>0</v>
      </c>
      <c r="AV105" s="110">
        <f>'SO 003 - NN - Vedlejší ro...'!J33</f>
        <v>0</v>
      </c>
      <c r="AW105" s="110">
        <f>'SO 003 - NN - Vedlejší ro...'!J34</f>
        <v>0</v>
      </c>
      <c r="AX105" s="110">
        <f>'SO 003 - NN - Vedlejší ro...'!J35</f>
        <v>0</v>
      </c>
      <c r="AY105" s="110">
        <f>'SO 003 - NN - Vedlejší ro...'!J36</f>
        <v>0</v>
      </c>
      <c r="AZ105" s="110">
        <f>'SO 003 - NN - Vedlejší ro...'!F33</f>
        <v>0</v>
      </c>
      <c r="BA105" s="110">
        <f>'SO 003 - NN - Vedlejší ro...'!F34</f>
        <v>0</v>
      </c>
      <c r="BB105" s="110">
        <f>'SO 003 - NN - Vedlejší ro...'!F35</f>
        <v>0</v>
      </c>
      <c r="BC105" s="110">
        <f>'SO 003 - NN - Vedlejší ro...'!F36</f>
        <v>0</v>
      </c>
      <c r="BD105" s="112">
        <f>'SO 003 - NN - Vedlejší ro...'!F37</f>
        <v>0</v>
      </c>
      <c r="BE105" s="7"/>
      <c r="BT105" s="113" t="s">
        <v>87</v>
      </c>
      <c r="BV105" s="113" t="s">
        <v>81</v>
      </c>
      <c r="BW105" s="113" t="s">
        <v>114</v>
      </c>
      <c r="BX105" s="113" t="s">
        <v>4</v>
      </c>
      <c r="CL105" s="113" t="s">
        <v>1</v>
      </c>
      <c r="CM105" s="113" t="s">
        <v>89</v>
      </c>
    </row>
    <row r="106" s="7" customFormat="1" ht="24.75" customHeight="1">
      <c r="A106" s="102" t="s">
        <v>83</v>
      </c>
      <c r="B106" s="103"/>
      <c r="C106" s="104"/>
      <c r="D106" s="105" t="s">
        <v>115</v>
      </c>
      <c r="E106" s="105"/>
      <c r="F106" s="105"/>
      <c r="G106" s="105"/>
      <c r="H106" s="105"/>
      <c r="I106" s="106"/>
      <c r="J106" s="105" t="s">
        <v>116</v>
      </c>
      <c r="K106" s="105"/>
      <c r="L106" s="105"/>
      <c r="M106" s="105"/>
      <c r="N106" s="105"/>
      <c r="O106" s="105"/>
      <c r="P106" s="105"/>
      <c r="Q106" s="105"/>
      <c r="R106" s="105"/>
      <c r="S106" s="105"/>
      <c r="T106" s="105"/>
      <c r="U106" s="105"/>
      <c r="V106" s="105"/>
      <c r="W106" s="105"/>
      <c r="X106" s="105"/>
      <c r="Y106" s="105"/>
      <c r="Z106" s="105"/>
      <c r="AA106" s="105"/>
      <c r="AB106" s="105"/>
      <c r="AC106" s="105"/>
      <c r="AD106" s="105"/>
      <c r="AE106" s="105"/>
      <c r="AF106" s="105"/>
      <c r="AG106" s="107">
        <f>'SO 102.1 - Chodník - Úsek 1'!J30</f>
        <v>0</v>
      </c>
      <c r="AH106" s="106"/>
      <c r="AI106" s="106"/>
      <c r="AJ106" s="106"/>
      <c r="AK106" s="106"/>
      <c r="AL106" s="106"/>
      <c r="AM106" s="106"/>
      <c r="AN106" s="107">
        <f>SUM(AG106,AT106)</f>
        <v>0</v>
      </c>
      <c r="AO106" s="106"/>
      <c r="AP106" s="106"/>
      <c r="AQ106" s="108" t="s">
        <v>86</v>
      </c>
      <c r="AR106" s="103"/>
      <c r="AS106" s="109">
        <v>0</v>
      </c>
      <c r="AT106" s="110">
        <f>ROUND(SUM(AV106:AW106),2)</f>
        <v>0</v>
      </c>
      <c r="AU106" s="111">
        <f>'SO 102.1 - Chodník - Úsek 1'!P125</f>
        <v>0</v>
      </c>
      <c r="AV106" s="110">
        <f>'SO 102.1 - Chodník - Úsek 1'!J33</f>
        <v>0</v>
      </c>
      <c r="AW106" s="110">
        <f>'SO 102.1 - Chodník - Úsek 1'!J34</f>
        <v>0</v>
      </c>
      <c r="AX106" s="110">
        <f>'SO 102.1 - Chodník - Úsek 1'!J35</f>
        <v>0</v>
      </c>
      <c r="AY106" s="110">
        <f>'SO 102.1 - Chodník - Úsek 1'!J36</f>
        <v>0</v>
      </c>
      <c r="AZ106" s="110">
        <f>'SO 102.1 - Chodník - Úsek 1'!F33</f>
        <v>0</v>
      </c>
      <c r="BA106" s="110">
        <f>'SO 102.1 - Chodník - Úsek 1'!F34</f>
        <v>0</v>
      </c>
      <c r="BB106" s="110">
        <f>'SO 102.1 - Chodník - Úsek 1'!F35</f>
        <v>0</v>
      </c>
      <c r="BC106" s="110">
        <f>'SO 102.1 - Chodník - Úsek 1'!F36</f>
        <v>0</v>
      </c>
      <c r="BD106" s="112">
        <f>'SO 102.1 - Chodník - Úsek 1'!F37</f>
        <v>0</v>
      </c>
      <c r="BE106" s="7"/>
      <c r="BT106" s="113" t="s">
        <v>87</v>
      </c>
      <c r="BV106" s="113" t="s">
        <v>81</v>
      </c>
      <c r="BW106" s="113" t="s">
        <v>117</v>
      </c>
      <c r="BX106" s="113" t="s">
        <v>4</v>
      </c>
      <c r="CL106" s="113" t="s">
        <v>1</v>
      </c>
      <c r="CM106" s="113" t="s">
        <v>89</v>
      </c>
    </row>
    <row r="107" s="7" customFormat="1" ht="24.75" customHeight="1">
      <c r="A107" s="102" t="s">
        <v>83</v>
      </c>
      <c r="B107" s="103"/>
      <c r="C107" s="104"/>
      <c r="D107" s="105" t="s">
        <v>118</v>
      </c>
      <c r="E107" s="105"/>
      <c r="F107" s="105"/>
      <c r="G107" s="105"/>
      <c r="H107" s="105"/>
      <c r="I107" s="106"/>
      <c r="J107" s="105" t="s">
        <v>119</v>
      </c>
      <c r="K107" s="105"/>
      <c r="L107" s="105"/>
      <c r="M107" s="105"/>
      <c r="N107" s="105"/>
      <c r="O107" s="105"/>
      <c r="P107" s="105"/>
      <c r="Q107" s="105"/>
      <c r="R107" s="105"/>
      <c r="S107" s="105"/>
      <c r="T107" s="105"/>
      <c r="U107" s="105"/>
      <c r="V107" s="105"/>
      <c r="W107" s="105"/>
      <c r="X107" s="105"/>
      <c r="Y107" s="105"/>
      <c r="Z107" s="105"/>
      <c r="AA107" s="105"/>
      <c r="AB107" s="105"/>
      <c r="AC107" s="105"/>
      <c r="AD107" s="105"/>
      <c r="AE107" s="105"/>
      <c r="AF107" s="105"/>
      <c r="AG107" s="107">
        <f>'SO 102.2 - Chodník - Úsek 2'!J30</f>
        <v>0</v>
      </c>
      <c r="AH107" s="106"/>
      <c r="AI107" s="106"/>
      <c r="AJ107" s="106"/>
      <c r="AK107" s="106"/>
      <c r="AL107" s="106"/>
      <c r="AM107" s="106"/>
      <c r="AN107" s="107">
        <f>SUM(AG107,AT107)</f>
        <v>0</v>
      </c>
      <c r="AO107" s="106"/>
      <c r="AP107" s="106"/>
      <c r="AQ107" s="108" t="s">
        <v>86</v>
      </c>
      <c r="AR107" s="103"/>
      <c r="AS107" s="109">
        <v>0</v>
      </c>
      <c r="AT107" s="110">
        <f>ROUND(SUM(AV107:AW107),2)</f>
        <v>0</v>
      </c>
      <c r="AU107" s="111">
        <f>'SO 102.2 - Chodník - Úsek 2'!P123</f>
        <v>0</v>
      </c>
      <c r="AV107" s="110">
        <f>'SO 102.2 - Chodník - Úsek 2'!J33</f>
        <v>0</v>
      </c>
      <c r="AW107" s="110">
        <f>'SO 102.2 - Chodník - Úsek 2'!J34</f>
        <v>0</v>
      </c>
      <c r="AX107" s="110">
        <f>'SO 102.2 - Chodník - Úsek 2'!J35</f>
        <v>0</v>
      </c>
      <c r="AY107" s="110">
        <f>'SO 102.2 - Chodník - Úsek 2'!J36</f>
        <v>0</v>
      </c>
      <c r="AZ107" s="110">
        <f>'SO 102.2 - Chodník - Úsek 2'!F33</f>
        <v>0</v>
      </c>
      <c r="BA107" s="110">
        <f>'SO 102.2 - Chodník - Úsek 2'!F34</f>
        <v>0</v>
      </c>
      <c r="BB107" s="110">
        <f>'SO 102.2 - Chodník - Úsek 2'!F35</f>
        <v>0</v>
      </c>
      <c r="BC107" s="110">
        <f>'SO 102.2 - Chodník - Úsek 2'!F36</f>
        <v>0</v>
      </c>
      <c r="BD107" s="112">
        <f>'SO 102.2 - Chodník - Úsek 2'!F37</f>
        <v>0</v>
      </c>
      <c r="BE107" s="7"/>
      <c r="BT107" s="113" t="s">
        <v>87</v>
      </c>
      <c r="BV107" s="113" t="s">
        <v>81</v>
      </c>
      <c r="BW107" s="113" t="s">
        <v>120</v>
      </c>
      <c r="BX107" s="113" t="s">
        <v>4</v>
      </c>
      <c r="CL107" s="113" t="s">
        <v>1</v>
      </c>
      <c r="CM107" s="113" t="s">
        <v>89</v>
      </c>
    </row>
    <row r="108" s="7" customFormat="1" ht="24.75" customHeight="1">
      <c r="A108" s="102" t="s">
        <v>83</v>
      </c>
      <c r="B108" s="103"/>
      <c r="C108" s="104"/>
      <c r="D108" s="105" t="s">
        <v>121</v>
      </c>
      <c r="E108" s="105"/>
      <c r="F108" s="105"/>
      <c r="G108" s="105"/>
      <c r="H108" s="105"/>
      <c r="I108" s="106"/>
      <c r="J108" s="105" t="s">
        <v>122</v>
      </c>
      <c r="K108" s="105"/>
      <c r="L108" s="105"/>
      <c r="M108" s="105"/>
      <c r="N108" s="105"/>
      <c r="O108" s="105"/>
      <c r="P108" s="105"/>
      <c r="Q108" s="105"/>
      <c r="R108" s="105"/>
      <c r="S108" s="105"/>
      <c r="T108" s="105"/>
      <c r="U108" s="105"/>
      <c r="V108" s="105"/>
      <c r="W108" s="105"/>
      <c r="X108" s="105"/>
      <c r="Y108" s="105"/>
      <c r="Z108" s="105"/>
      <c r="AA108" s="105"/>
      <c r="AB108" s="105"/>
      <c r="AC108" s="105"/>
      <c r="AD108" s="105"/>
      <c r="AE108" s="105"/>
      <c r="AF108" s="105"/>
      <c r="AG108" s="107">
        <f>'SO 102.3 - Chodník - Úsek 3'!J30</f>
        <v>0</v>
      </c>
      <c r="AH108" s="106"/>
      <c r="AI108" s="106"/>
      <c r="AJ108" s="106"/>
      <c r="AK108" s="106"/>
      <c r="AL108" s="106"/>
      <c r="AM108" s="106"/>
      <c r="AN108" s="107">
        <f>SUM(AG108,AT108)</f>
        <v>0</v>
      </c>
      <c r="AO108" s="106"/>
      <c r="AP108" s="106"/>
      <c r="AQ108" s="108" t="s">
        <v>86</v>
      </c>
      <c r="AR108" s="103"/>
      <c r="AS108" s="109">
        <v>0</v>
      </c>
      <c r="AT108" s="110">
        <f>ROUND(SUM(AV108:AW108),2)</f>
        <v>0</v>
      </c>
      <c r="AU108" s="111">
        <f>'SO 102.3 - Chodník - Úsek 3'!P123</f>
        <v>0</v>
      </c>
      <c r="AV108" s="110">
        <f>'SO 102.3 - Chodník - Úsek 3'!J33</f>
        <v>0</v>
      </c>
      <c r="AW108" s="110">
        <f>'SO 102.3 - Chodník - Úsek 3'!J34</f>
        <v>0</v>
      </c>
      <c r="AX108" s="110">
        <f>'SO 102.3 - Chodník - Úsek 3'!J35</f>
        <v>0</v>
      </c>
      <c r="AY108" s="110">
        <f>'SO 102.3 - Chodník - Úsek 3'!J36</f>
        <v>0</v>
      </c>
      <c r="AZ108" s="110">
        <f>'SO 102.3 - Chodník - Úsek 3'!F33</f>
        <v>0</v>
      </c>
      <c r="BA108" s="110">
        <f>'SO 102.3 - Chodník - Úsek 3'!F34</f>
        <v>0</v>
      </c>
      <c r="BB108" s="110">
        <f>'SO 102.3 - Chodník - Úsek 3'!F35</f>
        <v>0</v>
      </c>
      <c r="BC108" s="110">
        <f>'SO 102.3 - Chodník - Úsek 3'!F36</f>
        <v>0</v>
      </c>
      <c r="BD108" s="112">
        <f>'SO 102.3 - Chodník - Úsek 3'!F37</f>
        <v>0</v>
      </c>
      <c r="BE108" s="7"/>
      <c r="BT108" s="113" t="s">
        <v>87</v>
      </c>
      <c r="BV108" s="113" t="s">
        <v>81</v>
      </c>
      <c r="BW108" s="113" t="s">
        <v>123</v>
      </c>
      <c r="BX108" s="113" t="s">
        <v>4</v>
      </c>
      <c r="CL108" s="113" t="s">
        <v>1</v>
      </c>
      <c r="CM108" s="113" t="s">
        <v>89</v>
      </c>
    </row>
    <row r="109" s="7" customFormat="1" ht="24.75" customHeight="1">
      <c r="A109" s="102" t="s">
        <v>83</v>
      </c>
      <c r="B109" s="103"/>
      <c r="C109" s="104"/>
      <c r="D109" s="105" t="s">
        <v>124</v>
      </c>
      <c r="E109" s="105"/>
      <c r="F109" s="105"/>
      <c r="G109" s="105"/>
      <c r="H109" s="105"/>
      <c r="I109" s="106"/>
      <c r="J109" s="105" t="s">
        <v>125</v>
      </c>
      <c r="K109" s="105"/>
      <c r="L109" s="105"/>
      <c r="M109" s="105"/>
      <c r="N109" s="105"/>
      <c r="O109" s="105"/>
      <c r="P109" s="105"/>
      <c r="Q109" s="105"/>
      <c r="R109" s="105"/>
      <c r="S109" s="105"/>
      <c r="T109" s="105"/>
      <c r="U109" s="105"/>
      <c r="V109" s="105"/>
      <c r="W109" s="105"/>
      <c r="X109" s="105"/>
      <c r="Y109" s="105"/>
      <c r="Z109" s="105"/>
      <c r="AA109" s="105"/>
      <c r="AB109" s="105"/>
      <c r="AC109" s="105"/>
      <c r="AD109" s="105"/>
      <c r="AE109" s="105"/>
      <c r="AF109" s="105"/>
      <c r="AG109" s="107">
        <f>'SO 102.4 - Chodník - Úsek 4'!J30</f>
        <v>0</v>
      </c>
      <c r="AH109" s="106"/>
      <c r="AI109" s="106"/>
      <c r="AJ109" s="106"/>
      <c r="AK109" s="106"/>
      <c r="AL109" s="106"/>
      <c r="AM109" s="106"/>
      <c r="AN109" s="107">
        <f>SUM(AG109,AT109)</f>
        <v>0</v>
      </c>
      <c r="AO109" s="106"/>
      <c r="AP109" s="106"/>
      <c r="AQ109" s="108" t="s">
        <v>86</v>
      </c>
      <c r="AR109" s="103"/>
      <c r="AS109" s="109">
        <v>0</v>
      </c>
      <c r="AT109" s="110">
        <f>ROUND(SUM(AV109:AW109),2)</f>
        <v>0</v>
      </c>
      <c r="AU109" s="111">
        <f>'SO 102.4 - Chodník - Úsek 4'!P123</f>
        <v>0</v>
      </c>
      <c r="AV109" s="110">
        <f>'SO 102.4 - Chodník - Úsek 4'!J33</f>
        <v>0</v>
      </c>
      <c r="AW109" s="110">
        <f>'SO 102.4 - Chodník - Úsek 4'!J34</f>
        <v>0</v>
      </c>
      <c r="AX109" s="110">
        <f>'SO 102.4 - Chodník - Úsek 4'!J35</f>
        <v>0</v>
      </c>
      <c r="AY109" s="110">
        <f>'SO 102.4 - Chodník - Úsek 4'!J36</f>
        <v>0</v>
      </c>
      <c r="AZ109" s="110">
        <f>'SO 102.4 - Chodník - Úsek 4'!F33</f>
        <v>0</v>
      </c>
      <c r="BA109" s="110">
        <f>'SO 102.4 - Chodník - Úsek 4'!F34</f>
        <v>0</v>
      </c>
      <c r="BB109" s="110">
        <f>'SO 102.4 - Chodník - Úsek 4'!F35</f>
        <v>0</v>
      </c>
      <c r="BC109" s="110">
        <f>'SO 102.4 - Chodník - Úsek 4'!F36</f>
        <v>0</v>
      </c>
      <c r="BD109" s="112">
        <f>'SO 102.4 - Chodník - Úsek 4'!F37</f>
        <v>0</v>
      </c>
      <c r="BE109" s="7"/>
      <c r="BT109" s="113" t="s">
        <v>87</v>
      </c>
      <c r="BV109" s="113" t="s">
        <v>81</v>
      </c>
      <c r="BW109" s="113" t="s">
        <v>126</v>
      </c>
      <c r="BX109" s="113" t="s">
        <v>4</v>
      </c>
      <c r="CL109" s="113" t="s">
        <v>1</v>
      </c>
      <c r="CM109" s="113" t="s">
        <v>89</v>
      </c>
    </row>
    <row r="110" s="7" customFormat="1" ht="37.5" customHeight="1">
      <c r="A110" s="102" t="s">
        <v>83</v>
      </c>
      <c r="B110" s="103"/>
      <c r="C110" s="104"/>
      <c r="D110" s="105" t="s">
        <v>127</v>
      </c>
      <c r="E110" s="105"/>
      <c r="F110" s="105"/>
      <c r="G110" s="105"/>
      <c r="H110" s="105"/>
      <c r="I110" s="106"/>
      <c r="J110" s="105" t="s">
        <v>125</v>
      </c>
      <c r="K110" s="105"/>
      <c r="L110" s="105"/>
      <c r="M110" s="105"/>
      <c r="N110" s="105"/>
      <c r="O110" s="105"/>
      <c r="P110" s="105"/>
      <c r="Q110" s="105"/>
      <c r="R110" s="105"/>
      <c r="S110" s="105"/>
      <c r="T110" s="105"/>
      <c r="U110" s="105"/>
      <c r="V110" s="105"/>
      <c r="W110" s="105"/>
      <c r="X110" s="105"/>
      <c r="Y110" s="105"/>
      <c r="Z110" s="105"/>
      <c r="AA110" s="105"/>
      <c r="AB110" s="105"/>
      <c r="AC110" s="105"/>
      <c r="AD110" s="105"/>
      <c r="AE110" s="105"/>
      <c r="AF110" s="105"/>
      <c r="AG110" s="107">
        <f>'SO 102.4 - NN - Chodník -...'!J30</f>
        <v>0</v>
      </c>
      <c r="AH110" s="106"/>
      <c r="AI110" s="106"/>
      <c r="AJ110" s="106"/>
      <c r="AK110" s="106"/>
      <c r="AL110" s="106"/>
      <c r="AM110" s="106"/>
      <c r="AN110" s="107">
        <f>SUM(AG110,AT110)</f>
        <v>0</v>
      </c>
      <c r="AO110" s="106"/>
      <c r="AP110" s="106"/>
      <c r="AQ110" s="108" t="s">
        <v>86</v>
      </c>
      <c r="AR110" s="103"/>
      <c r="AS110" s="109">
        <v>0</v>
      </c>
      <c r="AT110" s="110">
        <f>ROUND(SUM(AV110:AW110),2)</f>
        <v>0</v>
      </c>
      <c r="AU110" s="111">
        <f>'SO 102.4 - NN - Chodník -...'!P123</f>
        <v>0</v>
      </c>
      <c r="AV110" s="110">
        <f>'SO 102.4 - NN - Chodník -...'!J33</f>
        <v>0</v>
      </c>
      <c r="AW110" s="110">
        <f>'SO 102.4 - NN - Chodník -...'!J34</f>
        <v>0</v>
      </c>
      <c r="AX110" s="110">
        <f>'SO 102.4 - NN - Chodník -...'!J35</f>
        <v>0</v>
      </c>
      <c r="AY110" s="110">
        <f>'SO 102.4 - NN - Chodník -...'!J36</f>
        <v>0</v>
      </c>
      <c r="AZ110" s="110">
        <f>'SO 102.4 - NN - Chodník -...'!F33</f>
        <v>0</v>
      </c>
      <c r="BA110" s="110">
        <f>'SO 102.4 - NN - Chodník -...'!F34</f>
        <v>0</v>
      </c>
      <c r="BB110" s="110">
        <f>'SO 102.4 - NN - Chodník -...'!F35</f>
        <v>0</v>
      </c>
      <c r="BC110" s="110">
        <f>'SO 102.4 - NN - Chodník -...'!F36</f>
        <v>0</v>
      </c>
      <c r="BD110" s="112">
        <f>'SO 102.4 - NN - Chodník -...'!F37</f>
        <v>0</v>
      </c>
      <c r="BE110" s="7"/>
      <c r="BT110" s="113" t="s">
        <v>87</v>
      </c>
      <c r="BV110" s="113" t="s">
        <v>81</v>
      </c>
      <c r="BW110" s="113" t="s">
        <v>128</v>
      </c>
      <c r="BX110" s="113" t="s">
        <v>4</v>
      </c>
      <c r="CL110" s="113" t="s">
        <v>1</v>
      </c>
      <c r="CM110" s="113" t="s">
        <v>89</v>
      </c>
    </row>
    <row r="111" s="7" customFormat="1" ht="24.75" customHeight="1">
      <c r="A111" s="102" t="s">
        <v>83</v>
      </c>
      <c r="B111" s="103"/>
      <c r="C111" s="104"/>
      <c r="D111" s="105" t="s">
        <v>129</v>
      </c>
      <c r="E111" s="105"/>
      <c r="F111" s="105"/>
      <c r="G111" s="105"/>
      <c r="H111" s="105"/>
      <c r="I111" s="106"/>
      <c r="J111" s="105" t="s">
        <v>130</v>
      </c>
      <c r="K111" s="105"/>
      <c r="L111" s="105"/>
      <c r="M111" s="105"/>
      <c r="N111" s="105"/>
      <c r="O111" s="105"/>
      <c r="P111" s="105"/>
      <c r="Q111" s="105"/>
      <c r="R111" s="105"/>
      <c r="S111" s="105"/>
      <c r="T111" s="105"/>
      <c r="U111" s="105"/>
      <c r="V111" s="105"/>
      <c r="W111" s="105"/>
      <c r="X111" s="105"/>
      <c r="Y111" s="105"/>
      <c r="Z111" s="105"/>
      <c r="AA111" s="105"/>
      <c r="AB111" s="105"/>
      <c r="AC111" s="105"/>
      <c r="AD111" s="105"/>
      <c r="AE111" s="105"/>
      <c r="AF111" s="105"/>
      <c r="AG111" s="107">
        <f>'SO 102.5 - Chodník - Úsek 5'!J30</f>
        <v>0</v>
      </c>
      <c r="AH111" s="106"/>
      <c r="AI111" s="106"/>
      <c r="AJ111" s="106"/>
      <c r="AK111" s="106"/>
      <c r="AL111" s="106"/>
      <c r="AM111" s="106"/>
      <c r="AN111" s="107">
        <f>SUM(AG111,AT111)</f>
        <v>0</v>
      </c>
      <c r="AO111" s="106"/>
      <c r="AP111" s="106"/>
      <c r="AQ111" s="108" t="s">
        <v>86</v>
      </c>
      <c r="AR111" s="103"/>
      <c r="AS111" s="109">
        <v>0</v>
      </c>
      <c r="AT111" s="110">
        <f>ROUND(SUM(AV111:AW111),2)</f>
        <v>0</v>
      </c>
      <c r="AU111" s="111">
        <f>'SO 102.5 - Chodník - Úsek 5'!P122</f>
        <v>0</v>
      </c>
      <c r="AV111" s="110">
        <f>'SO 102.5 - Chodník - Úsek 5'!J33</f>
        <v>0</v>
      </c>
      <c r="AW111" s="110">
        <f>'SO 102.5 - Chodník - Úsek 5'!J34</f>
        <v>0</v>
      </c>
      <c r="AX111" s="110">
        <f>'SO 102.5 - Chodník - Úsek 5'!J35</f>
        <v>0</v>
      </c>
      <c r="AY111" s="110">
        <f>'SO 102.5 - Chodník - Úsek 5'!J36</f>
        <v>0</v>
      </c>
      <c r="AZ111" s="110">
        <f>'SO 102.5 - Chodník - Úsek 5'!F33</f>
        <v>0</v>
      </c>
      <c r="BA111" s="110">
        <f>'SO 102.5 - Chodník - Úsek 5'!F34</f>
        <v>0</v>
      </c>
      <c r="BB111" s="110">
        <f>'SO 102.5 - Chodník - Úsek 5'!F35</f>
        <v>0</v>
      </c>
      <c r="BC111" s="110">
        <f>'SO 102.5 - Chodník - Úsek 5'!F36</f>
        <v>0</v>
      </c>
      <c r="BD111" s="112">
        <f>'SO 102.5 - Chodník - Úsek 5'!F37</f>
        <v>0</v>
      </c>
      <c r="BE111" s="7"/>
      <c r="BT111" s="113" t="s">
        <v>87</v>
      </c>
      <c r="BV111" s="113" t="s">
        <v>81</v>
      </c>
      <c r="BW111" s="113" t="s">
        <v>131</v>
      </c>
      <c r="BX111" s="113" t="s">
        <v>4</v>
      </c>
      <c r="CL111" s="113" t="s">
        <v>1</v>
      </c>
      <c r="CM111" s="113" t="s">
        <v>89</v>
      </c>
    </row>
    <row r="112" s="7" customFormat="1" ht="24.75" customHeight="1">
      <c r="A112" s="102" t="s">
        <v>83</v>
      </c>
      <c r="B112" s="103"/>
      <c r="C112" s="104"/>
      <c r="D112" s="105" t="s">
        <v>132</v>
      </c>
      <c r="E112" s="105"/>
      <c r="F112" s="105"/>
      <c r="G112" s="105"/>
      <c r="H112" s="105"/>
      <c r="I112" s="106"/>
      <c r="J112" s="105" t="s">
        <v>133</v>
      </c>
      <c r="K112" s="105"/>
      <c r="L112" s="105"/>
      <c r="M112" s="105"/>
      <c r="N112" s="105"/>
      <c r="O112" s="105"/>
      <c r="P112" s="105"/>
      <c r="Q112" s="105"/>
      <c r="R112" s="105"/>
      <c r="S112" s="105"/>
      <c r="T112" s="105"/>
      <c r="U112" s="105"/>
      <c r="V112" s="105"/>
      <c r="W112" s="105"/>
      <c r="X112" s="105"/>
      <c r="Y112" s="105"/>
      <c r="Z112" s="105"/>
      <c r="AA112" s="105"/>
      <c r="AB112" s="105"/>
      <c r="AC112" s="105"/>
      <c r="AD112" s="105"/>
      <c r="AE112" s="105"/>
      <c r="AF112" s="105"/>
      <c r="AG112" s="107">
        <f>'SO 103 - NN - Parkovací s...'!J30</f>
        <v>0</v>
      </c>
      <c r="AH112" s="106"/>
      <c r="AI112" s="106"/>
      <c r="AJ112" s="106"/>
      <c r="AK112" s="106"/>
      <c r="AL112" s="106"/>
      <c r="AM112" s="106"/>
      <c r="AN112" s="107">
        <f>SUM(AG112,AT112)</f>
        <v>0</v>
      </c>
      <c r="AO112" s="106"/>
      <c r="AP112" s="106"/>
      <c r="AQ112" s="108" t="s">
        <v>86</v>
      </c>
      <c r="AR112" s="103"/>
      <c r="AS112" s="114">
        <v>0</v>
      </c>
      <c r="AT112" s="115">
        <f>ROUND(SUM(AV112:AW112),2)</f>
        <v>0</v>
      </c>
      <c r="AU112" s="116">
        <f>'SO 103 - NN - Parkovací s...'!P128</f>
        <v>0</v>
      </c>
      <c r="AV112" s="115">
        <f>'SO 103 - NN - Parkovací s...'!J33</f>
        <v>0</v>
      </c>
      <c r="AW112" s="115">
        <f>'SO 103 - NN - Parkovací s...'!J34</f>
        <v>0</v>
      </c>
      <c r="AX112" s="115">
        <f>'SO 103 - NN - Parkovací s...'!J35</f>
        <v>0</v>
      </c>
      <c r="AY112" s="115">
        <f>'SO 103 - NN - Parkovací s...'!J36</f>
        <v>0</v>
      </c>
      <c r="AZ112" s="115">
        <f>'SO 103 - NN - Parkovací s...'!F33</f>
        <v>0</v>
      </c>
      <c r="BA112" s="115">
        <f>'SO 103 - NN - Parkovací s...'!F34</f>
        <v>0</v>
      </c>
      <c r="BB112" s="115">
        <f>'SO 103 - NN - Parkovací s...'!F35</f>
        <v>0</v>
      </c>
      <c r="BC112" s="115">
        <f>'SO 103 - NN - Parkovací s...'!F36</f>
        <v>0</v>
      </c>
      <c r="BD112" s="117">
        <f>'SO 103 - NN - Parkovací s...'!F37</f>
        <v>0</v>
      </c>
      <c r="BE112" s="7"/>
      <c r="BT112" s="113" t="s">
        <v>87</v>
      </c>
      <c r="BV112" s="113" t="s">
        <v>81</v>
      </c>
      <c r="BW112" s="113" t="s">
        <v>134</v>
      </c>
      <c r="BX112" s="113" t="s">
        <v>4</v>
      </c>
      <c r="CL112" s="113" t="s">
        <v>1</v>
      </c>
      <c r="CM112" s="113" t="s">
        <v>89</v>
      </c>
    </row>
    <row r="113" s="2" customFormat="1" ht="30" customHeight="1">
      <c r="A113" s="36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7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</row>
    <row r="114" s="2" customFormat="1" ht="6.96" customHeight="1">
      <c r="A114" s="36"/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  <c r="AO114" s="59"/>
      <c r="AP114" s="59"/>
      <c r="AQ114" s="59"/>
      <c r="AR114" s="37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</row>
  </sheetData>
  <mergeCells count="110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D111:H111"/>
    <mergeCell ref="J111:AF111"/>
    <mergeCell ref="D112:H112"/>
    <mergeCell ref="J112:AF11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G94:AM94"/>
    <mergeCell ref="AN94:AP94"/>
  </mergeCells>
  <hyperlinks>
    <hyperlink ref="A95" location="'SO 002.1 - Vedlejší rozpo...'!C2" display="/"/>
    <hyperlink ref="A96" location="'SO 002.1 - NN - Vedlejší ...'!C2" display="/"/>
    <hyperlink ref="A97" location="'SO 002.2 - Vedlejší rozpo...'!C2" display="/"/>
    <hyperlink ref="A98" location="'SO 002.2 - NN - Vedlejší ...'!C2" display="/"/>
    <hyperlink ref="A99" location="'SO 002.3 - Vedlejší rozpo...'!C2" display="/"/>
    <hyperlink ref="A100" location="'SO 002.3 - NN - Vedlejší ...'!C2" display="/"/>
    <hyperlink ref="A101" location="'SO 002.4 - Vedlejší rozpo...'!C2" display="/"/>
    <hyperlink ref="A102" location="'SO 002.4 - NN - Vedlejší ...'!C2" display="/"/>
    <hyperlink ref="A103" location="'SO 002.5 - Vedlejší rozpo...'!C2" display="/"/>
    <hyperlink ref="A104" location="'SO 002.5 - NN - Vedlejší ...'!C2" display="/"/>
    <hyperlink ref="A105" location="'SO 003 - NN - Vedlejší ro...'!C2" display="/"/>
    <hyperlink ref="A106" location="'SO 102.1 - Chodník - Úsek 1'!C2" display="/"/>
    <hyperlink ref="A107" location="'SO 102.2 - Chodník - Úsek 2'!C2" display="/"/>
    <hyperlink ref="A108" location="'SO 102.3 - Chodník - Úsek 3'!C2" display="/"/>
    <hyperlink ref="A109" location="'SO 102.4 - Chodník - Úsek 4'!C2" display="/"/>
    <hyperlink ref="A110" location="'SO 102.4 - NN - Chodník -...'!C2" display="/"/>
    <hyperlink ref="A111" location="'SO 102.5 - Chodník - Úsek 5'!C2" display="/"/>
    <hyperlink ref="A112" location="'SO 103 - NN - Parkovací 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37"/>
      <c r="C9" s="36"/>
      <c r="D9" s="36"/>
      <c r="E9" s="65" t="s">
        <v>228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ROUND(J117,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ROUND((SUM(BE117:BE135)),  2)</f>
        <v>0</v>
      </c>
      <c r="G33" s="36"/>
      <c r="H33" s="36"/>
      <c r="I33" s="126">
        <v>0.20999999999999999</v>
      </c>
      <c r="J33" s="125">
        <f>ROUND(((SUM(BE117:BE135))*I33),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ROUND((SUM(BF117:BF135)),  2)</f>
        <v>0</v>
      </c>
      <c r="G34" s="36"/>
      <c r="H34" s="36"/>
      <c r="I34" s="126">
        <v>0.12</v>
      </c>
      <c r="J34" s="125">
        <f>ROUND(((SUM(BF117:BF135))*I34),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ROUND((SUM(BG117:BG135)),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ROUND((SUM(BH117:BH135)),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ROUND((SUM(BI117:BI135)),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6"/>
      <c r="D87" s="36"/>
      <c r="E87" s="65" t="str">
        <f>E9</f>
        <v>SO 002.5 - Vedlejší rozpočtové náklady - SO 102 - Úsek 5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J117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143</v>
      </c>
      <c r="E97" s="140"/>
      <c r="F97" s="140"/>
      <c r="G97" s="140"/>
      <c r="H97" s="140"/>
      <c r="I97" s="140"/>
      <c r="J97" s="141">
        <f>J118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144</v>
      </c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119" t="str">
        <f>E7</f>
        <v>III/3489 Lípa - průtah, PD - Chodník a parkovací stání</v>
      </c>
      <c r="F107" s="30"/>
      <c r="G107" s="30"/>
      <c r="H107" s="30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136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30" customHeight="1">
      <c r="A109" s="36"/>
      <c r="B109" s="37"/>
      <c r="C109" s="36"/>
      <c r="D109" s="36"/>
      <c r="E109" s="65" t="str">
        <f>E9</f>
        <v>SO 002.5 - Vedlejší rozpočtové náklady - SO 102 - Úsek 5</v>
      </c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6"/>
      <c r="E111" s="36"/>
      <c r="F111" s="25" t="str">
        <f>F12</f>
        <v xml:space="preserve"> </v>
      </c>
      <c r="G111" s="36"/>
      <c r="H111" s="36"/>
      <c r="I111" s="30" t="s">
        <v>22</v>
      </c>
      <c r="J111" s="67" t="str">
        <f>IF(J12="","",J12)</f>
        <v>30. 9. 2024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6"/>
      <c r="E113" s="36"/>
      <c r="F113" s="25" t="str">
        <f>E15</f>
        <v>Obec Lípa</v>
      </c>
      <c r="G113" s="36"/>
      <c r="H113" s="36"/>
      <c r="I113" s="30" t="s">
        <v>32</v>
      </c>
      <c r="J113" s="34" t="str">
        <f>E21</f>
        <v xml:space="preserve"> 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30</v>
      </c>
      <c r="D114" s="36"/>
      <c r="E114" s="36"/>
      <c r="F114" s="25" t="str">
        <f>IF(E18="","",E18)</f>
        <v>Vyplň údaj</v>
      </c>
      <c r="G114" s="36"/>
      <c r="H114" s="36"/>
      <c r="I114" s="30" t="s">
        <v>34</v>
      </c>
      <c r="J114" s="34" t="str">
        <f>E24</f>
        <v>FORVIA CZ, s.r.o.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42"/>
      <c r="B116" s="143"/>
      <c r="C116" s="144" t="s">
        <v>145</v>
      </c>
      <c r="D116" s="145" t="s">
        <v>64</v>
      </c>
      <c r="E116" s="145" t="s">
        <v>60</v>
      </c>
      <c r="F116" s="145" t="s">
        <v>61</v>
      </c>
      <c r="G116" s="145" t="s">
        <v>146</v>
      </c>
      <c r="H116" s="145" t="s">
        <v>147</v>
      </c>
      <c r="I116" s="145" t="s">
        <v>148</v>
      </c>
      <c r="J116" s="146" t="s">
        <v>140</v>
      </c>
      <c r="K116" s="147" t="s">
        <v>149</v>
      </c>
      <c r="L116" s="148"/>
      <c r="M116" s="84" t="s">
        <v>1</v>
      </c>
      <c r="N116" s="85" t="s">
        <v>43</v>
      </c>
      <c r="O116" s="85" t="s">
        <v>150</v>
      </c>
      <c r="P116" s="85" t="s">
        <v>151</v>
      </c>
      <c r="Q116" s="85" t="s">
        <v>152</v>
      </c>
      <c r="R116" s="85" t="s">
        <v>153</v>
      </c>
      <c r="S116" s="85" t="s">
        <v>154</v>
      </c>
      <c r="T116" s="86" t="s">
        <v>155</v>
      </c>
      <c r="U116" s="142"/>
      <c r="V116" s="142"/>
      <c r="W116" s="142"/>
      <c r="X116" s="142"/>
      <c r="Y116" s="142"/>
      <c r="Z116" s="142"/>
      <c r="AA116" s="142"/>
      <c r="AB116" s="142"/>
      <c r="AC116" s="142"/>
      <c r="AD116" s="142"/>
      <c r="AE116" s="142"/>
    </row>
    <row r="117" s="2" customFormat="1" ht="22.8" customHeight="1">
      <c r="A117" s="36"/>
      <c r="B117" s="37"/>
      <c r="C117" s="91" t="s">
        <v>156</v>
      </c>
      <c r="D117" s="36"/>
      <c r="E117" s="36"/>
      <c r="F117" s="36"/>
      <c r="G117" s="36"/>
      <c r="H117" s="36"/>
      <c r="I117" s="36"/>
      <c r="J117" s="149">
        <f>BK117</f>
        <v>0</v>
      </c>
      <c r="K117" s="36"/>
      <c r="L117" s="37"/>
      <c r="M117" s="87"/>
      <c r="N117" s="71"/>
      <c r="O117" s="88"/>
      <c r="P117" s="150">
        <f>P118</f>
        <v>0</v>
      </c>
      <c r="Q117" s="88"/>
      <c r="R117" s="150">
        <f>R118</f>
        <v>0</v>
      </c>
      <c r="S117" s="88"/>
      <c r="T117" s="15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7" t="s">
        <v>78</v>
      </c>
      <c r="AU117" s="17" t="s">
        <v>142</v>
      </c>
      <c r="BK117" s="152">
        <f>BK118</f>
        <v>0</v>
      </c>
    </row>
    <row r="118" s="11" customFormat="1" ht="25.92" customHeight="1">
      <c r="A118" s="11"/>
      <c r="B118" s="153"/>
      <c r="C118" s="11"/>
      <c r="D118" s="154" t="s">
        <v>78</v>
      </c>
      <c r="E118" s="155" t="s">
        <v>157</v>
      </c>
      <c r="F118" s="155" t="s">
        <v>158</v>
      </c>
      <c r="G118" s="11"/>
      <c r="H118" s="11"/>
      <c r="I118" s="156"/>
      <c r="J118" s="157">
        <f>BK118</f>
        <v>0</v>
      </c>
      <c r="K118" s="11"/>
      <c r="L118" s="153"/>
      <c r="M118" s="158"/>
      <c r="N118" s="159"/>
      <c r="O118" s="159"/>
      <c r="P118" s="160">
        <f>SUM(P119:P135)</f>
        <v>0</v>
      </c>
      <c r="Q118" s="159"/>
      <c r="R118" s="160">
        <f>SUM(R119:R135)</f>
        <v>0</v>
      </c>
      <c r="S118" s="159"/>
      <c r="T118" s="161">
        <f>SUM(T119:T135)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54" t="s">
        <v>159</v>
      </c>
      <c r="AT118" s="162" t="s">
        <v>78</v>
      </c>
      <c r="AU118" s="162" t="s">
        <v>79</v>
      </c>
      <c r="AY118" s="154" t="s">
        <v>160</v>
      </c>
      <c r="BK118" s="163">
        <f>SUM(BK119:BK135)</f>
        <v>0</v>
      </c>
    </row>
    <row r="119" s="2" customFormat="1" ht="24.15" customHeight="1">
      <c r="A119" s="36"/>
      <c r="B119" s="164"/>
      <c r="C119" s="165" t="s">
        <v>87</v>
      </c>
      <c r="D119" s="165" t="s">
        <v>161</v>
      </c>
      <c r="E119" s="166" t="s">
        <v>162</v>
      </c>
      <c r="F119" s="167" t="s">
        <v>163</v>
      </c>
      <c r="G119" s="168" t="s">
        <v>164</v>
      </c>
      <c r="H119" s="169">
        <v>1</v>
      </c>
      <c r="I119" s="170"/>
      <c r="J119" s="171">
        <f>ROUND(I119*H119,2)</f>
        <v>0</v>
      </c>
      <c r="K119" s="172"/>
      <c r="L119" s="37"/>
      <c r="M119" s="173" t="s">
        <v>1</v>
      </c>
      <c r="N119" s="174" t="s">
        <v>44</v>
      </c>
      <c r="O119" s="75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77" t="s">
        <v>165</v>
      </c>
      <c r="AT119" s="177" t="s">
        <v>161</v>
      </c>
      <c r="AU119" s="177" t="s">
        <v>87</v>
      </c>
      <c r="AY119" s="17" t="s">
        <v>160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17" t="s">
        <v>87</v>
      </c>
      <c r="BK119" s="178">
        <f>ROUND(I119*H119,2)</f>
        <v>0</v>
      </c>
      <c r="BL119" s="17" t="s">
        <v>165</v>
      </c>
      <c r="BM119" s="177" t="s">
        <v>166</v>
      </c>
    </row>
    <row r="120" s="2" customFormat="1">
      <c r="A120" s="36"/>
      <c r="B120" s="37"/>
      <c r="C120" s="36"/>
      <c r="D120" s="179" t="s">
        <v>167</v>
      </c>
      <c r="E120" s="36"/>
      <c r="F120" s="180" t="s">
        <v>163</v>
      </c>
      <c r="G120" s="36"/>
      <c r="H120" s="36"/>
      <c r="I120" s="181"/>
      <c r="J120" s="36"/>
      <c r="K120" s="36"/>
      <c r="L120" s="37"/>
      <c r="M120" s="182"/>
      <c r="N120" s="183"/>
      <c r="O120" s="75"/>
      <c r="P120" s="75"/>
      <c r="Q120" s="75"/>
      <c r="R120" s="75"/>
      <c r="S120" s="75"/>
      <c r="T120" s="7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167</v>
      </c>
      <c r="AU120" s="17" t="s">
        <v>87</v>
      </c>
    </row>
    <row r="121" s="2" customFormat="1">
      <c r="A121" s="36"/>
      <c r="B121" s="37"/>
      <c r="C121" s="36"/>
      <c r="D121" s="179" t="s">
        <v>168</v>
      </c>
      <c r="E121" s="36"/>
      <c r="F121" s="184" t="s">
        <v>169</v>
      </c>
      <c r="G121" s="36"/>
      <c r="H121" s="36"/>
      <c r="I121" s="181"/>
      <c r="J121" s="36"/>
      <c r="K121" s="36"/>
      <c r="L121" s="37"/>
      <c r="M121" s="182"/>
      <c r="N121" s="183"/>
      <c r="O121" s="75"/>
      <c r="P121" s="75"/>
      <c r="Q121" s="75"/>
      <c r="R121" s="75"/>
      <c r="S121" s="75"/>
      <c r="T121" s="7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168</v>
      </c>
      <c r="AU121" s="17" t="s">
        <v>87</v>
      </c>
    </row>
    <row r="122" s="12" customFormat="1">
      <c r="A122" s="12"/>
      <c r="B122" s="185"/>
      <c r="C122" s="12"/>
      <c r="D122" s="179" t="s">
        <v>170</v>
      </c>
      <c r="E122" s="186" t="s">
        <v>1</v>
      </c>
      <c r="F122" s="187" t="s">
        <v>87</v>
      </c>
      <c r="G122" s="12"/>
      <c r="H122" s="188">
        <v>1</v>
      </c>
      <c r="I122" s="189"/>
      <c r="J122" s="12"/>
      <c r="K122" s="12"/>
      <c r="L122" s="185"/>
      <c r="M122" s="190"/>
      <c r="N122" s="191"/>
      <c r="O122" s="191"/>
      <c r="P122" s="191"/>
      <c r="Q122" s="191"/>
      <c r="R122" s="191"/>
      <c r="S122" s="191"/>
      <c r="T122" s="19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186" t="s">
        <v>170</v>
      </c>
      <c r="AU122" s="186" t="s">
        <v>87</v>
      </c>
      <c r="AV122" s="12" t="s">
        <v>89</v>
      </c>
      <c r="AW122" s="12" t="s">
        <v>33</v>
      </c>
      <c r="AX122" s="12" t="s">
        <v>87</v>
      </c>
      <c r="AY122" s="186" t="s">
        <v>160</v>
      </c>
    </row>
    <row r="123" s="2" customFormat="1" ht="24.15" customHeight="1">
      <c r="A123" s="36"/>
      <c r="B123" s="164"/>
      <c r="C123" s="165" t="s">
        <v>89</v>
      </c>
      <c r="D123" s="165" t="s">
        <v>161</v>
      </c>
      <c r="E123" s="166" t="s">
        <v>171</v>
      </c>
      <c r="F123" s="167" t="s">
        <v>172</v>
      </c>
      <c r="G123" s="168" t="s">
        <v>164</v>
      </c>
      <c r="H123" s="169">
        <v>1</v>
      </c>
      <c r="I123" s="170"/>
      <c r="J123" s="171">
        <f>ROUND(I123*H123,2)</f>
        <v>0</v>
      </c>
      <c r="K123" s="172"/>
      <c r="L123" s="37"/>
      <c r="M123" s="173" t="s">
        <v>1</v>
      </c>
      <c r="N123" s="174" t="s">
        <v>44</v>
      </c>
      <c r="O123" s="75"/>
      <c r="P123" s="175">
        <f>O123*H123</f>
        <v>0</v>
      </c>
      <c r="Q123" s="175">
        <v>0</v>
      </c>
      <c r="R123" s="175">
        <f>Q123*H123</f>
        <v>0</v>
      </c>
      <c r="S123" s="175">
        <v>0</v>
      </c>
      <c r="T123" s="17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77" t="s">
        <v>159</v>
      </c>
      <c r="AT123" s="177" t="s">
        <v>161</v>
      </c>
      <c r="AU123" s="177" t="s">
        <v>87</v>
      </c>
      <c r="AY123" s="17" t="s">
        <v>160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17" t="s">
        <v>87</v>
      </c>
      <c r="BK123" s="178">
        <f>ROUND(I123*H123,2)</f>
        <v>0</v>
      </c>
      <c r="BL123" s="17" t="s">
        <v>159</v>
      </c>
      <c r="BM123" s="177" t="s">
        <v>173</v>
      </c>
    </row>
    <row r="124" s="2" customFormat="1">
      <c r="A124" s="36"/>
      <c r="B124" s="37"/>
      <c r="C124" s="36"/>
      <c r="D124" s="179" t="s">
        <v>167</v>
      </c>
      <c r="E124" s="36"/>
      <c r="F124" s="180" t="s">
        <v>172</v>
      </c>
      <c r="G124" s="36"/>
      <c r="H124" s="36"/>
      <c r="I124" s="181"/>
      <c r="J124" s="36"/>
      <c r="K124" s="36"/>
      <c r="L124" s="37"/>
      <c r="M124" s="182"/>
      <c r="N124" s="183"/>
      <c r="O124" s="75"/>
      <c r="P124" s="75"/>
      <c r="Q124" s="75"/>
      <c r="R124" s="75"/>
      <c r="S124" s="75"/>
      <c r="T124" s="7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7" t="s">
        <v>167</v>
      </c>
      <c r="AU124" s="17" t="s">
        <v>87</v>
      </c>
    </row>
    <row r="125" s="2" customFormat="1">
      <c r="A125" s="36"/>
      <c r="B125" s="37"/>
      <c r="C125" s="36"/>
      <c r="D125" s="179" t="s">
        <v>168</v>
      </c>
      <c r="E125" s="36"/>
      <c r="F125" s="184" t="s">
        <v>174</v>
      </c>
      <c r="G125" s="36"/>
      <c r="H125" s="36"/>
      <c r="I125" s="181"/>
      <c r="J125" s="36"/>
      <c r="K125" s="36"/>
      <c r="L125" s="37"/>
      <c r="M125" s="182"/>
      <c r="N125" s="183"/>
      <c r="O125" s="75"/>
      <c r="P125" s="75"/>
      <c r="Q125" s="75"/>
      <c r="R125" s="75"/>
      <c r="S125" s="75"/>
      <c r="T125" s="7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168</v>
      </c>
      <c r="AU125" s="17" t="s">
        <v>87</v>
      </c>
    </row>
    <row r="126" s="2" customFormat="1">
      <c r="A126" s="36"/>
      <c r="B126" s="37"/>
      <c r="C126" s="36"/>
      <c r="D126" s="179" t="s">
        <v>175</v>
      </c>
      <c r="E126" s="36"/>
      <c r="F126" s="184" t="s">
        <v>176</v>
      </c>
      <c r="G126" s="36"/>
      <c r="H126" s="36"/>
      <c r="I126" s="181"/>
      <c r="J126" s="36"/>
      <c r="K126" s="36"/>
      <c r="L126" s="37"/>
      <c r="M126" s="182"/>
      <c r="N126" s="183"/>
      <c r="O126" s="75"/>
      <c r="P126" s="75"/>
      <c r="Q126" s="75"/>
      <c r="R126" s="75"/>
      <c r="S126" s="75"/>
      <c r="T126" s="7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175</v>
      </c>
      <c r="AU126" s="17" t="s">
        <v>87</v>
      </c>
    </row>
    <row r="127" s="12" customFormat="1">
      <c r="A127" s="12"/>
      <c r="B127" s="185"/>
      <c r="C127" s="12"/>
      <c r="D127" s="179" t="s">
        <v>170</v>
      </c>
      <c r="E127" s="186" t="s">
        <v>1</v>
      </c>
      <c r="F127" s="187" t="s">
        <v>177</v>
      </c>
      <c r="G127" s="12"/>
      <c r="H127" s="188">
        <v>1</v>
      </c>
      <c r="I127" s="189"/>
      <c r="J127" s="12"/>
      <c r="K127" s="12"/>
      <c r="L127" s="185"/>
      <c r="M127" s="190"/>
      <c r="N127" s="191"/>
      <c r="O127" s="191"/>
      <c r="P127" s="191"/>
      <c r="Q127" s="191"/>
      <c r="R127" s="191"/>
      <c r="S127" s="191"/>
      <c r="T127" s="19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6" t="s">
        <v>170</v>
      </c>
      <c r="AU127" s="186" t="s">
        <v>87</v>
      </c>
      <c r="AV127" s="12" t="s">
        <v>89</v>
      </c>
      <c r="AW127" s="12" t="s">
        <v>33</v>
      </c>
      <c r="AX127" s="12" t="s">
        <v>87</v>
      </c>
      <c r="AY127" s="186" t="s">
        <v>160</v>
      </c>
    </row>
    <row r="128" s="2" customFormat="1" ht="16.5" customHeight="1">
      <c r="A128" s="36"/>
      <c r="B128" s="164"/>
      <c r="C128" s="165" t="s">
        <v>178</v>
      </c>
      <c r="D128" s="165" t="s">
        <v>161</v>
      </c>
      <c r="E128" s="166" t="s">
        <v>179</v>
      </c>
      <c r="F128" s="167" t="s">
        <v>180</v>
      </c>
      <c r="G128" s="168" t="s">
        <v>164</v>
      </c>
      <c r="H128" s="169">
        <v>1</v>
      </c>
      <c r="I128" s="170"/>
      <c r="J128" s="171">
        <f>ROUND(I128*H128,2)</f>
        <v>0</v>
      </c>
      <c r="K128" s="172"/>
      <c r="L128" s="37"/>
      <c r="M128" s="173" t="s">
        <v>1</v>
      </c>
      <c r="N128" s="174" t="s">
        <v>44</v>
      </c>
      <c r="O128" s="75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7" t="s">
        <v>165</v>
      </c>
      <c r="AT128" s="177" t="s">
        <v>161</v>
      </c>
      <c r="AU128" s="177" t="s">
        <v>87</v>
      </c>
      <c r="AY128" s="17" t="s">
        <v>160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7" t="s">
        <v>87</v>
      </c>
      <c r="BK128" s="178">
        <f>ROUND(I128*H128,2)</f>
        <v>0</v>
      </c>
      <c r="BL128" s="17" t="s">
        <v>165</v>
      </c>
      <c r="BM128" s="177" t="s">
        <v>181</v>
      </c>
    </row>
    <row r="129" s="2" customFormat="1">
      <c r="A129" s="36"/>
      <c r="B129" s="37"/>
      <c r="C129" s="36"/>
      <c r="D129" s="179" t="s">
        <v>167</v>
      </c>
      <c r="E129" s="36"/>
      <c r="F129" s="180" t="s">
        <v>182</v>
      </c>
      <c r="G129" s="36"/>
      <c r="H129" s="36"/>
      <c r="I129" s="181"/>
      <c r="J129" s="36"/>
      <c r="K129" s="36"/>
      <c r="L129" s="37"/>
      <c r="M129" s="182"/>
      <c r="N129" s="183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167</v>
      </c>
      <c r="AU129" s="17" t="s">
        <v>87</v>
      </c>
    </row>
    <row r="130" s="2" customFormat="1">
      <c r="A130" s="36"/>
      <c r="B130" s="37"/>
      <c r="C130" s="36"/>
      <c r="D130" s="179" t="s">
        <v>168</v>
      </c>
      <c r="E130" s="36"/>
      <c r="F130" s="184" t="s">
        <v>183</v>
      </c>
      <c r="G130" s="36"/>
      <c r="H130" s="36"/>
      <c r="I130" s="181"/>
      <c r="J130" s="36"/>
      <c r="K130" s="36"/>
      <c r="L130" s="37"/>
      <c r="M130" s="182"/>
      <c r="N130" s="183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168</v>
      </c>
      <c r="AU130" s="17" t="s">
        <v>87</v>
      </c>
    </row>
    <row r="131" s="12" customFormat="1">
      <c r="A131" s="12"/>
      <c r="B131" s="185"/>
      <c r="C131" s="12"/>
      <c r="D131" s="179" t="s">
        <v>170</v>
      </c>
      <c r="E131" s="186" t="s">
        <v>1</v>
      </c>
      <c r="F131" s="187" t="s">
        <v>184</v>
      </c>
      <c r="G131" s="12"/>
      <c r="H131" s="188">
        <v>1</v>
      </c>
      <c r="I131" s="189"/>
      <c r="J131" s="12"/>
      <c r="K131" s="12"/>
      <c r="L131" s="185"/>
      <c r="M131" s="190"/>
      <c r="N131" s="191"/>
      <c r="O131" s="191"/>
      <c r="P131" s="191"/>
      <c r="Q131" s="191"/>
      <c r="R131" s="191"/>
      <c r="S131" s="191"/>
      <c r="T131" s="19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186" t="s">
        <v>170</v>
      </c>
      <c r="AU131" s="186" t="s">
        <v>87</v>
      </c>
      <c r="AV131" s="12" t="s">
        <v>89</v>
      </c>
      <c r="AW131" s="12" t="s">
        <v>33</v>
      </c>
      <c r="AX131" s="12" t="s">
        <v>87</v>
      </c>
      <c r="AY131" s="186" t="s">
        <v>160</v>
      </c>
    </row>
    <row r="132" s="2" customFormat="1" ht="24.15" customHeight="1">
      <c r="A132" s="36"/>
      <c r="B132" s="164"/>
      <c r="C132" s="165" t="s">
        <v>159</v>
      </c>
      <c r="D132" s="165" t="s">
        <v>161</v>
      </c>
      <c r="E132" s="166" t="s">
        <v>185</v>
      </c>
      <c r="F132" s="167" t="s">
        <v>186</v>
      </c>
      <c r="G132" s="168" t="s">
        <v>164</v>
      </c>
      <c r="H132" s="169">
        <v>1</v>
      </c>
      <c r="I132" s="170"/>
      <c r="J132" s="171">
        <f>ROUND(I132*H132,2)</f>
        <v>0</v>
      </c>
      <c r="K132" s="172"/>
      <c r="L132" s="37"/>
      <c r="M132" s="173" t="s">
        <v>1</v>
      </c>
      <c r="N132" s="174" t="s">
        <v>44</v>
      </c>
      <c r="O132" s="75"/>
      <c r="P132" s="175">
        <f>O132*H132</f>
        <v>0</v>
      </c>
      <c r="Q132" s="175">
        <v>0</v>
      </c>
      <c r="R132" s="175">
        <f>Q132*H132</f>
        <v>0</v>
      </c>
      <c r="S132" s="175">
        <v>0</v>
      </c>
      <c r="T132" s="17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7" t="s">
        <v>165</v>
      </c>
      <c r="AT132" s="177" t="s">
        <v>161</v>
      </c>
      <c r="AU132" s="177" t="s">
        <v>87</v>
      </c>
      <c r="AY132" s="17" t="s">
        <v>160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7" t="s">
        <v>87</v>
      </c>
      <c r="BK132" s="178">
        <f>ROUND(I132*H132,2)</f>
        <v>0</v>
      </c>
      <c r="BL132" s="17" t="s">
        <v>165</v>
      </c>
      <c r="BM132" s="177" t="s">
        <v>187</v>
      </c>
    </row>
    <row r="133" s="2" customFormat="1">
      <c r="A133" s="36"/>
      <c r="B133" s="37"/>
      <c r="C133" s="36"/>
      <c r="D133" s="179" t="s">
        <v>167</v>
      </c>
      <c r="E133" s="36"/>
      <c r="F133" s="180" t="s">
        <v>188</v>
      </c>
      <c r="G133" s="36"/>
      <c r="H133" s="36"/>
      <c r="I133" s="181"/>
      <c r="J133" s="36"/>
      <c r="K133" s="36"/>
      <c r="L133" s="37"/>
      <c r="M133" s="182"/>
      <c r="N133" s="183"/>
      <c r="O133" s="75"/>
      <c r="P133" s="75"/>
      <c r="Q133" s="75"/>
      <c r="R133" s="75"/>
      <c r="S133" s="75"/>
      <c r="T133" s="7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167</v>
      </c>
      <c r="AU133" s="17" t="s">
        <v>87</v>
      </c>
    </row>
    <row r="134" s="2" customFormat="1">
      <c r="A134" s="36"/>
      <c r="B134" s="37"/>
      <c r="C134" s="36"/>
      <c r="D134" s="179" t="s">
        <v>168</v>
      </c>
      <c r="E134" s="36"/>
      <c r="F134" s="184" t="s">
        <v>189</v>
      </c>
      <c r="G134" s="36"/>
      <c r="H134" s="36"/>
      <c r="I134" s="181"/>
      <c r="J134" s="36"/>
      <c r="K134" s="36"/>
      <c r="L134" s="37"/>
      <c r="M134" s="182"/>
      <c r="N134" s="183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168</v>
      </c>
      <c r="AU134" s="17" t="s">
        <v>87</v>
      </c>
    </row>
    <row r="135" s="12" customFormat="1">
      <c r="A135" s="12"/>
      <c r="B135" s="185"/>
      <c r="C135" s="12"/>
      <c r="D135" s="179" t="s">
        <v>170</v>
      </c>
      <c r="E135" s="186" t="s">
        <v>1</v>
      </c>
      <c r="F135" s="187" t="s">
        <v>190</v>
      </c>
      <c r="G135" s="12"/>
      <c r="H135" s="188">
        <v>1</v>
      </c>
      <c r="I135" s="189"/>
      <c r="J135" s="12"/>
      <c r="K135" s="12"/>
      <c r="L135" s="185"/>
      <c r="M135" s="193"/>
      <c r="N135" s="194"/>
      <c r="O135" s="194"/>
      <c r="P135" s="194"/>
      <c r="Q135" s="194"/>
      <c r="R135" s="194"/>
      <c r="S135" s="194"/>
      <c r="T135" s="195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186" t="s">
        <v>170</v>
      </c>
      <c r="AU135" s="186" t="s">
        <v>87</v>
      </c>
      <c r="AV135" s="12" t="s">
        <v>89</v>
      </c>
      <c r="AW135" s="12" t="s">
        <v>33</v>
      </c>
      <c r="AX135" s="12" t="s">
        <v>87</v>
      </c>
      <c r="AY135" s="186" t="s">
        <v>160</v>
      </c>
    </row>
    <row r="136" s="2" customFormat="1" ht="6.96" customHeight="1">
      <c r="A136" s="36"/>
      <c r="B136" s="58"/>
      <c r="C136" s="59"/>
      <c r="D136" s="59"/>
      <c r="E136" s="59"/>
      <c r="F136" s="59"/>
      <c r="G136" s="59"/>
      <c r="H136" s="59"/>
      <c r="I136" s="59"/>
      <c r="J136" s="59"/>
      <c r="K136" s="59"/>
      <c r="L136" s="37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autoFilter ref="C116:K13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37"/>
      <c r="C9" s="36"/>
      <c r="D9" s="36"/>
      <c r="E9" s="65" t="s">
        <v>229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ROUND(J117,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ROUND((SUM(BE117:BE144)),  2)</f>
        <v>0</v>
      </c>
      <c r="G33" s="36"/>
      <c r="H33" s="36"/>
      <c r="I33" s="126">
        <v>0.20999999999999999</v>
      </c>
      <c r="J33" s="125">
        <f>ROUND(((SUM(BE117:BE144))*I33),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ROUND((SUM(BF117:BF144)),  2)</f>
        <v>0</v>
      </c>
      <c r="G34" s="36"/>
      <c r="H34" s="36"/>
      <c r="I34" s="126">
        <v>0.12</v>
      </c>
      <c r="J34" s="125">
        <f>ROUND(((SUM(BF117:BF144))*I34),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ROUND((SUM(BG117:BG144)),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ROUND((SUM(BH117:BH144)),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ROUND((SUM(BI117:BI144)),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6"/>
      <c r="D87" s="36"/>
      <c r="E87" s="65" t="str">
        <f>E9</f>
        <v>SO 002.5 - NN - Vedlejší rozpočtové náklady - SO 102 - Úsek 5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J117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143</v>
      </c>
      <c r="E97" s="140"/>
      <c r="F97" s="140"/>
      <c r="G97" s="140"/>
      <c r="H97" s="140"/>
      <c r="I97" s="140"/>
      <c r="J97" s="141">
        <f>J118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144</v>
      </c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119" t="str">
        <f>E7</f>
        <v>III/3489 Lípa - průtah, PD - Chodník a parkovací stání</v>
      </c>
      <c r="F107" s="30"/>
      <c r="G107" s="30"/>
      <c r="H107" s="30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136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30" customHeight="1">
      <c r="A109" s="36"/>
      <c r="B109" s="37"/>
      <c r="C109" s="36"/>
      <c r="D109" s="36"/>
      <c r="E109" s="65" t="str">
        <f>E9</f>
        <v>SO 002.5 - NN - Vedlejší rozpočtové náklady - SO 102 - Úsek 5</v>
      </c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6"/>
      <c r="E111" s="36"/>
      <c r="F111" s="25" t="str">
        <f>F12</f>
        <v xml:space="preserve"> </v>
      </c>
      <c r="G111" s="36"/>
      <c r="H111" s="36"/>
      <c r="I111" s="30" t="s">
        <v>22</v>
      </c>
      <c r="J111" s="67" t="str">
        <f>IF(J12="","",J12)</f>
        <v>30. 9. 2024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6"/>
      <c r="E113" s="36"/>
      <c r="F113" s="25" t="str">
        <f>E15</f>
        <v>Obec Lípa</v>
      </c>
      <c r="G113" s="36"/>
      <c r="H113" s="36"/>
      <c r="I113" s="30" t="s">
        <v>32</v>
      </c>
      <c r="J113" s="34" t="str">
        <f>E21</f>
        <v xml:space="preserve"> 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30</v>
      </c>
      <c r="D114" s="36"/>
      <c r="E114" s="36"/>
      <c r="F114" s="25" t="str">
        <f>IF(E18="","",E18)</f>
        <v>Vyplň údaj</v>
      </c>
      <c r="G114" s="36"/>
      <c r="H114" s="36"/>
      <c r="I114" s="30" t="s">
        <v>34</v>
      </c>
      <c r="J114" s="34" t="str">
        <f>E24</f>
        <v>FORVIA CZ, s.r.o.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42"/>
      <c r="B116" s="143"/>
      <c r="C116" s="144" t="s">
        <v>145</v>
      </c>
      <c r="D116" s="145" t="s">
        <v>64</v>
      </c>
      <c r="E116" s="145" t="s">
        <v>60</v>
      </c>
      <c r="F116" s="145" t="s">
        <v>61</v>
      </c>
      <c r="G116" s="145" t="s">
        <v>146</v>
      </c>
      <c r="H116" s="145" t="s">
        <v>147</v>
      </c>
      <c r="I116" s="145" t="s">
        <v>148</v>
      </c>
      <c r="J116" s="146" t="s">
        <v>140</v>
      </c>
      <c r="K116" s="147" t="s">
        <v>149</v>
      </c>
      <c r="L116" s="148"/>
      <c r="M116" s="84" t="s">
        <v>1</v>
      </c>
      <c r="N116" s="85" t="s">
        <v>43</v>
      </c>
      <c r="O116" s="85" t="s">
        <v>150</v>
      </c>
      <c r="P116" s="85" t="s">
        <v>151</v>
      </c>
      <c r="Q116" s="85" t="s">
        <v>152</v>
      </c>
      <c r="R116" s="85" t="s">
        <v>153</v>
      </c>
      <c r="S116" s="85" t="s">
        <v>154</v>
      </c>
      <c r="T116" s="86" t="s">
        <v>155</v>
      </c>
      <c r="U116" s="142"/>
      <c r="V116" s="142"/>
      <c r="W116" s="142"/>
      <c r="X116" s="142"/>
      <c r="Y116" s="142"/>
      <c r="Z116" s="142"/>
      <c r="AA116" s="142"/>
      <c r="AB116" s="142"/>
      <c r="AC116" s="142"/>
      <c r="AD116" s="142"/>
      <c r="AE116" s="142"/>
    </row>
    <row r="117" s="2" customFormat="1" ht="22.8" customHeight="1">
      <c r="A117" s="36"/>
      <c r="B117" s="37"/>
      <c r="C117" s="91" t="s">
        <v>156</v>
      </c>
      <c r="D117" s="36"/>
      <c r="E117" s="36"/>
      <c r="F117" s="36"/>
      <c r="G117" s="36"/>
      <c r="H117" s="36"/>
      <c r="I117" s="36"/>
      <c r="J117" s="149">
        <f>BK117</f>
        <v>0</v>
      </c>
      <c r="K117" s="36"/>
      <c r="L117" s="37"/>
      <c r="M117" s="87"/>
      <c r="N117" s="71"/>
      <c r="O117" s="88"/>
      <c r="P117" s="150">
        <f>P118</f>
        <v>0</v>
      </c>
      <c r="Q117" s="88"/>
      <c r="R117" s="150">
        <f>R118</f>
        <v>0</v>
      </c>
      <c r="S117" s="88"/>
      <c r="T117" s="15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7" t="s">
        <v>78</v>
      </c>
      <c r="AU117" s="17" t="s">
        <v>142</v>
      </c>
      <c r="BK117" s="152">
        <f>BK118</f>
        <v>0</v>
      </c>
    </row>
    <row r="118" s="11" customFormat="1" ht="25.92" customHeight="1">
      <c r="A118" s="11"/>
      <c r="B118" s="153"/>
      <c r="C118" s="11"/>
      <c r="D118" s="154" t="s">
        <v>78</v>
      </c>
      <c r="E118" s="155" t="s">
        <v>157</v>
      </c>
      <c r="F118" s="155" t="s">
        <v>158</v>
      </c>
      <c r="G118" s="11"/>
      <c r="H118" s="11"/>
      <c r="I118" s="156"/>
      <c r="J118" s="157">
        <f>BK118</f>
        <v>0</v>
      </c>
      <c r="K118" s="11"/>
      <c r="L118" s="153"/>
      <c r="M118" s="158"/>
      <c r="N118" s="159"/>
      <c r="O118" s="159"/>
      <c r="P118" s="160">
        <f>SUM(P119:P144)</f>
        <v>0</v>
      </c>
      <c r="Q118" s="159"/>
      <c r="R118" s="160">
        <f>SUM(R119:R144)</f>
        <v>0</v>
      </c>
      <c r="S118" s="159"/>
      <c r="T118" s="161">
        <f>SUM(T119:T144)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54" t="s">
        <v>159</v>
      </c>
      <c r="AT118" s="162" t="s">
        <v>78</v>
      </c>
      <c r="AU118" s="162" t="s">
        <v>79</v>
      </c>
      <c r="AY118" s="154" t="s">
        <v>160</v>
      </c>
      <c r="BK118" s="163">
        <f>SUM(BK119:BK144)</f>
        <v>0</v>
      </c>
    </row>
    <row r="119" s="2" customFormat="1" ht="16.5" customHeight="1">
      <c r="A119" s="36"/>
      <c r="B119" s="164"/>
      <c r="C119" s="165" t="s">
        <v>87</v>
      </c>
      <c r="D119" s="165" t="s">
        <v>161</v>
      </c>
      <c r="E119" s="166" t="s">
        <v>192</v>
      </c>
      <c r="F119" s="167" t="s">
        <v>193</v>
      </c>
      <c r="G119" s="168" t="s">
        <v>164</v>
      </c>
      <c r="H119" s="169">
        <v>1</v>
      </c>
      <c r="I119" s="170"/>
      <c r="J119" s="171">
        <f>ROUND(I119*H119,2)</f>
        <v>0</v>
      </c>
      <c r="K119" s="172"/>
      <c r="L119" s="37"/>
      <c r="M119" s="173" t="s">
        <v>1</v>
      </c>
      <c r="N119" s="174" t="s">
        <v>44</v>
      </c>
      <c r="O119" s="75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77" t="s">
        <v>165</v>
      </c>
      <c r="AT119" s="177" t="s">
        <v>161</v>
      </c>
      <c r="AU119" s="177" t="s">
        <v>87</v>
      </c>
      <c r="AY119" s="17" t="s">
        <v>160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17" t="s">
        <v>87</v>
      </c>
      <c r="BK119" s="178">
        <f>ROUND(I119*H119,2)</f>
        <v>0</v>
      </c>
      <c r="BL119" s="17" t="s">
        <v>165</v>
      </c>
      <c r="BM119" s="177" t="s">
        <v>194</v>
      </c>
    </row>
    <row r="120" s="2" customFormat="1">
      <c r="A120" s="36"/>
      <c r="B120" s="37"/>
      <c r="C120" s="36"/>
      <c r="D120" s="179" t="s">
        <v>167</v>
      </c>
      <c r="E120" s="36"/>
      <c r="F120" s="180" t="s">
        <v>195</v>
      </c>
      <c r="G120" s="36"/>
      <c r="H120" s="36"/>
      <c r="I120" s="181"/>
      <c r="J120" s="36"/>
      <c r="K120" s="36"/>
      <c r="L120" s="37"/>
      <c r="M120" s="182"/>
      <c r="N120" s="183"/>
      <c r="O120" s="75"/>
      <c r="P120" s="75"/>
      <c r="Q120" s="75"/>
      <c r="R120" s="75"/>
      <c r="S120" s="75"/>
      <c r="T120" s="7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167</v>
      </c>
      <c r="AU120" s="17" t="s">
        <v>87</v>
      </c>
    </row>
    <row r="121" s="2" customFormat="1">
      <c r="A121" s="36"/>
      <c r="B121" s="37"/>
      <c r="C121" s="36"/>
      <c r="D121" s="179" t="s">
        <v>168</v>
      </c>
      <c r="E121" s="36"/>
      <c r="F121" s="184" t="s">
        <v>196</v>
      </c>
      <c r="G121" s="36"/>
      <c r="H121" s="36"/>
      <c r="I121" s="181"/>
      <c r="J121" s="36"/>
      <c r="K121" s="36"/>
      <c r="L121" s="37"/>
      <c r="M121" s="182"/>
      <c r="N121" s="183"/>
      <c r="O121" s="75"/>
      <c r="P121" s="75"/>
      <c r="Q121" s="75"/>
      <c r="R121" s="75"/>
      <c r="S121" s="75"/>
      <c r="T121" s="7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168</v>
      </c>
      <c r="AU121" s="17" t="s">
        <v>87</v>
      </c>
    </row>
    <row r="122" s="2" customFormat="1">
      <c r="A122" s="36"/>
      <c r="B122" s="37"/>
      <c r="C122" s="36"/>
      <c r="D122" s="179" t="s">
        <v>175</v>
      </c>
      <c r="E122" s="36"/>
      <c r="F122" s="184" t="s">
        <v>197</v>
      </c>
      <c r="G122" s="36"/>
      <c r="H122" s="36"/>
      <c r="I122" s="181"/>
      <c r="J122" s="36"/>
      <c r="K122" s="36"/>
      <c r="L122" s="37"/>
      <c r="M122" s="182"/>
      <c r="N122" s="183"/>
      <c r="O122" s="75"/>
      <c r="P122" s="75"/>
      <c r="Q122" s="75"/>
      <c r="R122" s="75"/>
      <c r="S122" s="75"/>
      <c r="T122" s="7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175</v>
      </c>
      <c r="AU122" s="17" t="s">
        <v>87</v>
      </c>
    </row>
    <row r="123" s="12" customFormat="1">
      <c r="A123" s="12"/>
      <c r="B123" s="185"/>
      <c r="C123" s="12"/>
      <c r="D123" s="179" t="s">
        <v>170</v>
      </c>
      <c r="E123" s="186" t="s">
        <v>1</v>
      </c>
      <c r="F123" s="187" t="s">
        <v>184</v>
      </c>
      <c r="G123" s="12"/>
      <c r="H123" s="188">
        <v>1</v>
      </c>
      <c r="I123" s="189"/>
      <c r="J123" s="12"/>
      <c r="K123" s="12"/>
      <c r="L123" s="185"/>
      <c r="M123" s="190"/>
      <c r="N123" s="191"/>
      <c r="O123" s="191"/>
      <c r="P123" s="191"/>
      <c r="Q123" s="191"/>
      <c r="R123" s="191"/>
      <c r="S123" s="191"/>
      <c r="T123" s="19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186" t="s">
        <v>170</v>
      </c>
      <c r="AU123" s="186" t="s">
        <v>87</v>
      </c>
      <c r="AV123" s="12" t="s">
        <v>89</v>
      </c>
      <c r="AW123" s="12" t="s">
        <v>33</v>
      </c>
      <c r="AX123" s="12" t="s">
        <v>87</v>
      </c>
      <c r="AY123" s="186" t="s">
        <v>160</v>
      </c>
    </row>
    <row r="124" s="2" customFormat="1" ht="16.5" customHeight="1">
      <c r="A124" s="36"/>
      <c r="B124" s="164"/>
      <c r="C124" s="165" t="s">
        <v>89</v>
      </c>
      <c r="D124" s="165" t="s">
        <v>161</v>
      </c>
      <c r="E124" s="166" t="s">
        <v>198</v>
      </c>
      <c r="F124" s="167" t="s">
        <v>199</v>
      </c>
      <c r="G124" s="168" t="s">
        <v>164</v>
      </c>
      <c r="H124" s="169">
        <v>1</v>
      </c>
      <c r="I124" s="170"/>
      <c r="J124" s="171">
        <f>ROUND(I124*H124,2)</f>
        <v>0</v>
      </c>
      <c r="K124" s="172"/>
      <c r="L124" s="37"/>
      <c r="M124" s="173" t="s">
        <v>1</v>
      </c>
      <c r="N124" s="174" t="s">
        <v>44</v>
      </c>
      <c r="O124" s="75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77" t="s">
        <v>165</v>
      </c>
      <c r="AT124" s="177" t="s">
        <v>161</v>
      </c>
      <c r="AU124" s="177" t="s">
        <v>87</v>
      </c>
      <c r="AY124" s="17" t="s">
        <v>160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17" t="s">
        <v>87</v>
      </c>
      <c r="BK124" s="178">
        <f>ROUND(I124*H124,2)</f>
        <v>0</v>
      </c>
      <c r="BL124" s="17" t="s">
        <v>165</v>
      </c>
      <c r="BM124" s="177" t="s">
        <v>200</v>
      </c>
    </row>
    <row r="125" s="2" customFormat="1">
      <c r="A125" s="36"/>
      <c r="B125" s="37"/>
      <c r="C125" s="36"/>
      <c r="D125" s="179" t="s">
        <v>167</v>
      </c>
      <c r="E125" s="36"/>
      <c r="F125" s="180" t="s">
        <v>199</v>
      </c>
      <c r="G125" s="36"/>
      <c r="H125" s="36"/>
      <c r="I125" s="181"/>
      <c r="J125" s="36"/>
      <c r="K125" s="36"/>
      <c r="L125" s="37"/>
      <c r="M125" s="182"/>
      <c r="N125" s="183"/>
      <c r="O125" s="75"/>
      <c r="P125" s="75"/>
      <c r="Q125" s="75"/>
      <c r="R125" s="75"/>
      <c r="S125" s="75"/>
      <c r="T125" s="7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167</v>
      </c>
      <c r="AU125" s="17" t="s">
        <v>87</v>
      </c>
    </row>
    <row r="126" s="2" customFormat="1">
      <c r="A126" s="36"/>
      <c r="B126" s="37"/>
      <c r="C126" s="36"/>
      <c r="D126" s="179" t="s">
        <v>168</v>
      </c>
      <c r="E126" s="36"/>
      <c r="F126" s="184" t="s">
        <v>183</v>
      </c>
      <c r="G126" s="36"/>
      <c r="H126" s="36"/>
      <c r="I126" s="181"/>
      <c r="J126" s="36"/>
      <c r="K126" s="36"/>
      <c r="L126" s="37"/>
      <c r="M126" s="182"/>
      <c r="N126" s="183"/>
      <c r="O126" s="75"/>
      <c r="P126" s="75"/>
      <c r="Q126" s="75"/>
      <c r="R126" s="75"/>
      <c r="S126" s="75"/>
      <c r="T126" s="7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168</v>
      </c>
      <c r="AU126" s="17" t="s">
        <v>87</v>
      </c>
    </row>
    <row r="127" s="12" customFormat="1">
      <c r="A127" s="12"/>
      <c r="B127" s="185"/>
      <c r="C127" s="12"/>
      <c r="D127" s="179" t="s">
        <v>170</v>
      </c>
      <c r="E127" s="186" t="s">
        <v>1</v>
      </c>
      <c r="F127" s="187" t="s">
        <v>184</v>
      </c>
      <c r="G127" s="12"/>
      <c r="H127" s="188">
        <v>1</v>
      </c>
      <c r="I127" s="189"/>
      <c r="J127" s="12"/>
      <c r="K127" s="12"/>
      <c r="L127" s="185"/>
      <c r="M127" s="190"/>
      <c r="N127" s="191"/>
      <c r="O127" s="191"/>
      <c r="P127" s="191"/>
      <c r="Q127" s="191"/>
      <c r="R127" s="191"/>
      <c r="S127" s="191"/>
      <c r="T127" s="19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6" t="s">
        <v>170</v>
      </c>
      <c r="AU127" s="186" t="s">
        <v>87</v>
      </c>
      <c r="AV127" s="12" t="s">
        <v>89</v>
      </c>
      <c r="AW127" s="12" t="s">
        <v>33</v>
      </c>
      <c r="AX127" s="12" t="s">
        <v>87</v>
      </c>
      <c r="AY127" s="186" t="s">
        <v>160</v>
      </c>
    </row>
    <row r="128" s="2" customFormat="1" ht="24.15" customHeight="1">
      <c r="A128" s="36"/>
      <c r="B128" s="164"/>
      <c r="C128" s="165" t="s">
        <v>178</v>
      </c>
      <c r="D128" s="165" t="s">
        <v>161</v>
      </c>
      <c r="E128" s="166" t="s">
        <v>201</v>
      </c>
      <c r="F128" s="167" t="s">
        <v>202</v>
      </c>
      <c r="G128" s="168" t="s">
        <v>164</v>
      </c>
      <c r="H128" s="169">
        <v>1</v>
      </c>
      <c r="I128" s="170"/>
      <c r="J128" s="171">
        <f>ROUND(I128*H128,2)</f>
        <v>0</v>
      </c>
      <c r="K128" s="172"/>
      <c r="L128" s="37"/>
      <c r="M128" s="173" t="s">
        <v>1</v>
      </c>
      <c r="N128" s="174" t="s">
        <v>44</v>
      </c>
      <c r="O128" s="75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7" t="s">
        <v>165</v>
      </c>
      <c r="AT128" s="177" t="s">
        <v>161</v>
      </c>
      <c r="AU128" s="177" t="s">
        <v>87</v>
      </c>
      <c r="AY128" s="17" t="s">
        <v>160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7" t="s">
        <v>87</v>
      </c>
      <c r="BK128" s="178">
        <f>ROUND(I128*H128,2)</f>
        <v>0</v>
      </c>
      <c r="BL128" s="17" t="s">
        <v>165</v>
      </c>
      <c r="BM128" s="177" t="s">
        <v>203</v>
      </c>
    </row>
    <row r="129" s="2" customFormat="1">
      <c r="A129" s="36"/>
      <c r="B129" s="37"/>
      <c r="C129" s="36"/>
      <c r="D129" s="179" t="s">
        <v>167</v>
      </c>
      <c r="E129" s="36"/>
      <c r="F129" s="180" t="s">
        <v>202</v>
      </c>
      <c r="G129" s="36"/>
      <c r="H129" s="36"/>
      <c r="I129" s="181"/>
      <c r="J129" s="36"/>
      <c r="K129" s="36"/>
      <c r="L129" s="37"/>
      <c r="M129" s="182"/>
      <c r="N129" s="183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167</v>
      </c>
      <c r="AU129" s="17" t="s">
        <v>87</v>
      </c>
    </row>
    <row r="130" s="2" customFormat="1">
      <c r="A130" s="36"/>
      <c r="B130" s="37"/>
      <c r="C130" s="36"/>
      <c r="D130" s="179" t="s">
        <v>168</v>
      </c>
      <c r="E130" s="36"/>
      <c r="F130" s="184" t="s">
        <v>183</v>
      </c>
      <c r="G130" s="36"/>
      <c r="H130" s="36"/>
      <c r="I130" s="181"/>
      <c r="J130" s="36"/>
      <c r="K130" s="36"/>
      <c r="L130" s="37"/>
      <c r="M130" s="182"/>
      <c r="N130" s="183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168</v>
      </c>
      <c r="AU130" s="17" t="s">
        <v>87</v>
      </c>
    </row>
    <row r="131" s="2" customFormat="1">
      <c r="A131" s="36"/>
      <c r="B131" s="37"/>
      <c r="C131" s="36"/>
      <c r="D131" s="179" t="s">
        <v>175</v>
      </c>
      <c r="E131" s="36"/>
      <c r="F131" s="184" t="s">
        <v>204</v>
      </c>
      <c r="G131" s="36"/>
      <c r="H131" s="36"/>
      <c r="I131" s="181"/>
      <c r="J131" s="36"/>
      <c r="K131" s="36"/>
      <c r="L131" s="37"/>
      <c r="M131" s="182"/>
      <c r="N131" s="183"/>
      <c r="O131" s="75"/>
      <c r="P131" s="75"/>
      <c r="Q131" s="75"/>
      <c r="R131" s="75"/>
      <c r="S131" s="75"/>
      <c r="T131" s="7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7" t="s">
        <v>175</v>
      </c>
      <c r="AU131" s="17" t="s">
        <v>87</v>
      </c>
    </row>
    <row r="132" s="12" customFormat="1">
      <c r="A132" s="12"/>
      <c r="B132" s="185"/>
      <c r="C132" s="12"/>
      <c r="D132" s="179" t="s">
        <v>170</v>
      </c>
      <c r="E132" s="186" t="s">
        <v>1</v>
      </c>
      <c r="F132" s="187" t="s">
        <v>184</v>
      </c>
      <c r="G132" s="12"/>
      <c r="H132" s="188">
        <v>1</v>
      </c>
      <c r="I132" s="189"/>
      <c r="J132" s="12"/>
      <c r="K132" s="12"/>
      <c r="L132" s="185"/>
      <c r="M132" s="190"/>
      <c r="N132" s="191"/>
      <c r="O132" s="191"/>
      <c r="P132" s="191"/>
      <c r="Q132" s="191"/>
      <c r="R132" s="191"/>
      <c r="S132" s="191"/>
      <c r="T132" s="19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186" t="s">
        <v>170</v>
      </c>
      <c r="AU132" s="186" t="s">
        <v>87</v>
      </c>
      <c r="AV132" s="12" t="s">
        <v>89</v>
      </c>
      <c r="AW132" s="12" t="s">
        <v>33</v>
      </c>
      <c r="AX132" s="12" t="s">
        <v>87</v>
      </c>
      <c r="AY132" s="186" t="s">
        <v>160</v>
      </c>
    </row>
    <row r="133" s="2" customFormat="1" ht="16.5" customHeight="1">
      <c r="A133" s="36"/>
      <c r="B133" s="164"/>
      <c r="C133" s="165" t="s">
        <v>159</v>
      </c>
      <c r="D133" s="165" t="s">
        <v>161</v>
      </c>
      <c r="E133" s="166" t="s">
        <v>205</v>
      </c>
      <c r="F133" s="167" t="s">
        <v>206</v>
      </c>
      <c r="G133" s="168" t="s">
        <v>164</v>
      </c>
      <c r="H133" s="169">
        <v>1</v>
      </c>
      <c r="I133" s="170"/>
      <c r="J133" s="171">
        <f>ROUND(I133*H133,2)</f>
        <v>0</v>
      </c>
      <c r="K133" s="172"/>
      <c r="L133" s="37"/>
      <c r="M133" s="173" t="s">
        <v>1</v>
      </c>
      <c r="N133" s="174" t="s">
        <v>44</v>
      </c>
      <c r="O133" s="75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7" t="s">
        <v>165</v>
      </c>
      <c r="AT133" s="177" t="s">
        <v>161</v>
      </c>
      <c r="AU133" s="177" t="s">
        <v>87</v>
      </c>
      <c r="AY133" s="17" t="s">
        <v>160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7" t="s">
        <v>87</v>
      </c>
      <c r="BK133" s="178">
        <f>ROUND(I133*H133,2)</f>
        <v>0</v>
      </c>
      <c r="BL133" s="17" t="s">
        <v>165</v>
      </c>
      <c r="BM133" s="177" t="s">
        <v>207</v>
      </c>
    </row>
    <row r="134" s="2" customFormat="1">
      <c r="A134" s="36"/>
      <c r="B134" s="37"/>
      <c r="C134" s="36"/>
      <c r="D134" s="179" t="s">
        <v>167</v>
      </c>
      <c r="E134" s="36"/>
      <c r="F134" s="180" t="s">
        <v>206</v>
      </c>
      <c r="G134" s="36"/>
      <c r="H134" s="36"/>
      <c r="I134" s="181"/>
      <c r="J134" s="36"/>
      <c r="K134" s="36"/>
      <c r="L134" s="37"/>
      <c r="M134" s="182"/>
      <c r="N134" s="183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167</v>
      </c>
      <c r="AU134" s="17" t="s">
        <v>87</v>
      </c>
    </row>
    <row r="135" s="2" customFormat="1">
      <c r="A135" s="36"/>
      <c r="B135" s="37"/>
      <c r="C135" s="36"/>
      <c r="D135" s="179" t="s">
        <v>168</v>
      </c>
      <c r="E135" s="36"/>
      <c r="F135" s="184" t="s">
        <v>208</v>
      </c>
      <c r="G135" s="36"/>
      <c r="H135" s="36"/>
      <c r="I135" s="181"/>
      <c r="J135" s="36"/>
      <c r="K135" s="36"/>
      <c r="L135" s="37"/>
      <c r="M135" s="182"/>
      <c r="N135" s="183"/>
      <c r="O135" s="75"/>
      <c r="P135" s="75"/>
      <c r="Q135" s="75"/>
      <c r="R135" s="75"/>
      <c r="S135" s="75"/>
      <c r="T135" s="7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7" t="s">
        <v>168</v>
      </c>
      <c r="AU135" s="17" t="s">
        <v>87</v>
      </c>
    </row>
    <row r="136" s="12" customFormat="1">
      <c r="A136" s="12"/>
      <c r="B136" s="185"/>
      <c r="C136" s="12"/>
      <c r="D136" s="179" t="s">
        <v>170</v>
      </c>
      <c r="E136" s="186" t="s">
        <v>1</v>
      </c>
      <c r="F136" s="187" t="s">
        <v>209</v>
      </c>
      <c r="G136" s="12"/>
      <c r="H136" s="188">
        <v>1</v>
      </c>
      <c r="I136" s="189"/>
      <c r="J136" s="12"/>
      <c r="K136" s="12"/>
      <c r="L136" s="185"/>
      <c r="M136" s="190"/>
      <c r="N136" s="191"/>
      <c r="O136" s="191"/>
      <c r="P136" s="191"/>
      <c r="Q136" s="191"/>
      <c r="R136" s="191"/>
      <c r="S136" s="191"/>
      <c r="T136" s="19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6" t="s">
        <v>170</v>
      </c>
      <c r="AU136" s="186" t="s">
        <v>87</v>
      </c>
      <c r="AV136" s="12" t="s">
        <v>89</v>
      </c>
      <c r="AW136" s="12" t="s">
        <v>33</v>
      </c>
      <c r="AX136" s="12" t="s">
        <v>87</v>
      </c>
      <c r="AY136" s="186" t="s">
        <v>160</v>
      </c>
    </row>
    <row r="137" s="2" customFormat="1" ht="24.15" customHeight="1">
      <c r="A137" s="36"/>
      <c r="B137" s="164"/>
      <c r="C137" s="165" t="s">
        <v>210</v>
      </c>
      <c r="D137" s="165" t="s">
        <v>161</v>
      </c>
      <c r="E137" s="166" t="s">
        <v>211</v>
      </c>
      <c r="F137" s="167" t="s">
        <v>212</v>
      </c>
      <c r="G137" s="168" t="s">
        <v>164</v>
      </c>
      <c r="H137" s="169">
        <v>1</v>
      </c>
      <c r="I137" s="170"/>
      <c r="J137" s="171">
        <f>ROUND(I137*H137,2)</f>
        <v>0</v>
      </c>
      <c r="K137" s="172"/>
      <c r="L137" s="37"/>
      <c r="M137" s="173" t="s">
        <v>1</v>
      </c>
      <c r="N137" s="174" t="s">
        <v>44</v>
      </c>
      <c r="O137" s="75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7" t="s">
        <v>165</v>
      </c>
      <c r="AT137" s="177" t="s">
        <v>161</v>
      </c>
      <c r="AU137" s="177" t="s">
        <v>87</v>
      </c>
      <c r="AY137" s="17" t="s">
        <v>160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7" t="s">
        <v>87</v>
      </c>
      <c r="BK137" s="178">
        <f>ROUND(I137*H137,2)</f>
        <v>0</v>
      </c>
      <c r="BL137" s="17" t="s">
        <v>165</v>
      </c>
      <c r="BM137" s="177" t="s">
        <v>213</v>
      </c>
    </row>
    <row r="138" s="2" customFormat="1">
      <c r="A138" s="36"/>
      <c r="B138" s="37"/>
      <c r="C138" s="36"/>
      <c r="D138" s="179" t="s">
        <v>167</v>
      </c>
      <c r="E138" s="36"/>
      <c r="F138" s="180" t="s">
        <v>212</v>
      </c>
      <c r="G138" s="36"/>
      <c r="H138" s="36"/>
      <c r="I138" s="181"/>
      <c r="J138" s="36"/>
      <c r="K138" s="36"/>
      <c r="L138" s="37"/>
      <c r="M138" s="182"/>
      <c r="N138" s="183"/>
      <c r="O138" s="75"/>
      <c r="P138" s="75"/>
      <c r="Q138" s="75"/>
      <c r="R138" s="75"/>
      <c r="S138" s="75"/>
      <c r="T138" s="7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7" t="s">
        <v>167</v>
      </c>
      <c r="AU138" s="17" t="s">
        <v>87</v>
      </c>
    </row>
    <row r="139" s="2" customFormat="1">
      <c r="A139" s="36"/>
      <c r="B139" s="37"/>
      <c r="C139" s="36"/>
      <c r="D139" s="179" t="s">
        <v>168</v>
      </c>
      <c r="E139" s="36"/>
      <c r="F139" s="184" t="s">
        <v>183</v>
      </c>
      <c r="G139" s="36"/>
      <c r="H139" s="36"/>
      <c r="I139" s="181"/>
      <c r="J139" s="36"/>
      <c r="K139" s="36"/>
      <c r="L139" s="37"/>
      <c r="M139" s="182"/>
      <c r="N139" s="183"/>
      <c r="O139" s="75"/>
      <c r="P139" s="75"/>
      <c r="Q139" s="75"/>
      <c r="R139" s="75"/>
      <c r="S139" s="75"/>
      <c r="T139" s="7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168</v>
      </c>
      <c r="AU139" s="17" t="s">
        <v>87</v>
      </c>
    </row>
    <row r="140" s="12" customFormat="1">
      <c r="A140" s="12"/>
      <c r="B140" s="185"/>
      <c r="C140" s="12"/>
      <c r="D140" s="179" t="s">
        <v>170</v>
      </c>
      <c r="E140" s="186" t="s">
        <v>1</v>
      </c>
      <c r="F140" s="187" t="s">
        <v>214</v>
      </c>
      <c r="G140" s="12"/>
      <c r="H140" s="188">
        <v>1</v>
      </c>
      <c r="I140" s="189"/>
      <c r="J140" s="12"/>
      <c r="K140" s="12"/>
      <c r="L140" s="185"/>
      <c r="M140" s="190"/>
      <c r="N140" s="191"/>
      <c r="O140" s="191"/>
      <c r="P140" s="191"/>
      <c r="Q140" s="191"/>
      <c r="R140" s="191"/>
      <c r="S140" s="191"/>
      <c r="T140" s="19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86" t="s">
        <v>170</v>
      </c>
      <c r="AU140" s="186" t="s">
        <v>87</v>
      </c>
      <c r="AV140" s="12" t="s">
        <v>89</v>
      </c>
      <c r="AW140" s="12" t="s">
        <v>33</v>
      </c>
      <c r="AX140" s="12" t="s">
        <v>87</v>
      </c>
      <c r="AY140" s="186" t="s">
        <v>160</v>
      </c>
    </row>
    <row r="141" s="2" customFormat="1" ht="16.5" customHeight="1">
      <c r="A141" s="36"/>
      <c r="B141" s="164"/>
      <c r="C141" s="165" t="s">
        <v>215</v>
      </c>
      <c r="D141" s="165" t="s">
        <v>161</v>
      </c>
      <c r="E141" s="166" t="s">
        <v>216</v>
      </c>
      <c r="F141" s="167" t="s">
        <v>217</v>
      </c>
      <c r="G141" s="168" t="s">
        <v>164</v>
      </c>
      <c r="H141" s="169">
        <v>2</v>
      </c>
      <c r="I141" s="170"/>
      <c r="J141" s="171">
        <f>ROUND(I141*H141,2)</f>
        <v>0</v>
      </c>
      <c r="K141" s="172"/>
      <c r="L141" s="37"/>
      <c r="M141" s="173" t="s">
        <v>1</v>
      </c>
      <c r="N141" s="174" t="s">
        <v>44</v>
      </c>
      <c r="O141" s="75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7" t="s">
        <v>165</v>
      </c>
      <c r="AT141" s="177" t="s">
        <v>161</v>
      </c>
      <c r="AU141" s="177" t="s">
        <v>87</v>
      </c>
      <c r="AY141" s="17" t="s">
        <v>160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7" t="s">
        <v>87</v>
      </c>
      <c r="BK141" s="178">
        <f>ROUND(I141*H141,2)</f>
        <v>0</v>
      </c>
      <c r="BL141" s="17" t="s">
        <v>165</v>
      </c>
      <c r="BM141" s="177" t="s">
        <v>218</v>
      </c>
    </row>
    <row r="142" s="2" customFormat="1">
      <c r="A142" s="36"/>
      <c r="B142" s="37"/>
      <c r="C142" s="36"/>
      <c r="D142" s="179" t="s">
        <v>167</v>
      </c>
      <c r="E142" s="36"/>
      <c r="F142" s="180" t="s">
        <v>219</v>
      </c>
      <c r="G142" s="36"/>
      <c r="H142" s="36"/>
      <c r="I142" s="181"/>
      <c r="J142" s="36"/>
      <c r="K142" s="36"/>
      <c r="L142" s="37"/>
      <c r="M142" s="182"/>
      <c r="N142" s="183"/>
      <c r="O142" s="75"/>
      <c r="P142" s="75"/>
      <c r="Q142" s="75"/>
      <c r="R142" s="75"/>
      <c r="S142" s="75"/>
      <c r="T142" s="7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7" t="s">
        <v>167</v>
      </c>
      <c r="AU142" s="17" t="s">
        <v>87</v>
      </c>
    </row>
    <row r="143" s="2" customFormat="1">
      <c r="A143" s="36"/>
      <c r="B143" s="37"/>
      <c r="C143" s="36"/>
      <c r="D143" s="179" t="s">
        <v>168</v>
      </c>
      <c r="E143" s="36"/>
      <c r="F143" s="184" t="s">
        <v>220</v>
      </c>
      <c r="G143" s="36"/>
      <c r="H143" s="36"/>
      <c r="I143" s="181"/>
      <c r="J143" s="36"/>
      <c r="K143" s="36"/>
      <c r="L143" s="37"/>
      <c r="M143" s="182"/>
      <c r="N143" s="183"/>
      <c r="O143" s="75"/>
      <c r="P143" s="75"/>
      <c r="Q143" s="75"/>
      <c r="R143" s="75"/>
      <c r="S143" s="75"/>
      <c r="T143" s="7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7" t="s">
        <v>168</v>
      </c>
      <c r="AU143" s="17" t="s">
        <v>87</v>
      </c>
    </row>
    <row r="144" s="12" customFormat="1">
      <c r="A144" s="12"/>
      <c r="B144" s="185"/>
      <c r="C144" s="12"/>
      <c r="D144" s="179" t="s">
        <v>170</v>
      </c>
      <c r="E144" s="186" t="s">
        <v>1</v>
      </c>
      <c r="F144" s="187" t="s">
        <v>221</v>
      </c>
      <c r="G144" s="12"/>
      <c r="H144" s="188">
        <v>2</v>
      </c>
      <c r="I144" s="189"/>
      <c r="J144" s="12"/>
      <c r="K144" s="12"/>
      <c r="L144" s="185"/>
      <c r="M144" s="193"/>
      <c r="N144" s="194"/>
      <c r="O144" s="194"/>
      <c r="P144" s="194"/>
      <c r="Q144" s="194"/>
      <c r="R144" s="194"/>
      <c r="S144" s="194"/>
      <c r="T144" s="195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186" t="s">
        <v>170</v>
      </c>
      <c r="AU144" s="186" t="s">
        <v>87</v>
      </c>
      <c r="AV144" s="12" t="s">
        <v>89</v>
      </c>
      <c r="AW144" s="12" t="s">
        <v>33</v>
      </c>
      <c r="AX144" s="12" t="s">
        <v>87</v>
      </c>
      <c r="AY144" s="186" t="s">
        <v>160</v>
      </c>
    </row>
    <row r="145" s="2" customFormat="1" ht="6.96" customHeight="1">
      <c r="A145" s="36"/>
      <c r="B145" s="58"/>
      <c r="C145" s="59"/>
      <c r="D145" s="59"/>
      <c r="E145" s="59"/>
      <c r="F145" s="59"/>
      <c r="G145" s="59"/>
      <c r="H145" s="59"/>
      <c r="I145" s="59"/>
      <c r="J145" s="59"/>
      <c r="K145" s="59"/>
      <c r="L145" s="37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autoFilter ref="C116:K14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230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ROUND(J117,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ROUND((SUM(BE117:BE153)),  2)</f>
        <v>0</v>
      </c>
      <c r="G33" s="36"/>
      <c r="H33" s="36"/>
      <c r="I33" s="126">
        <v>0.20999999999999999</v>
      </c>
      <c r="J33" s="125">
        <f>ROUND(((SUM(BE117:BE153))*I33),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ROUND((SUM(BF117:BF153)),  2)</f>
        <v>0</v>
      </c>
      <c r="G34" s="36"/>
      <c r="H34" s="36"/>
      <c r="I34" s="126">
        <v>0.12</v>
      </c>
      <c r="J34" s="125">
        <f>ROUND(((SUM(BF117:BF153))*I34),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ROUND((SUM(BG117:BG153)),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ROUND((SUM(BH117:BH153)),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ROUND((SUM(BI117:BI153)),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003 - NN - Vedlejší rozpočtové náklady - SO 103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J117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143</v>
      </c>
      <c r="E97" s="140"/>
      <c r="F97" s="140"/>
      <c r="G97" s="140"/>
      <c r="H97" s="140"/>
      <c r="I97" s="140"/>
      <c r="J97" s="141">
        <f>J118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144</v>
      </c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119" t="str">
        <f>E7</f>
        <v>III/3489 Lípa - průtah, PD - Chodník a parkovací stání</v>
      </c>
      <c r="F107" s="30"/>
      <c r="G107" s="30"/>
      <c r="H107" s="30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136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6"/>
      <c r="D109" s="36"/>
      <c r="E109" s="65" t="str">
        <f>E9</f>
        <v>SO 003 - NN - Vedlejší rozpočtové náklady - SO 103</v>
      </c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6"/>
      <c r="E111" s="36"/>
      <c r="F111" s="25" t="str">
        <f>F12</f>
        <v xml:space="preserve"> </v>
      </c>
      <c r="G111" s="36"/>
      <c r="H111" s="36"/>
      <c r="I111" s="30" t="s">
        <v>22</v>
      </c>
      <c r="J111" s="67" t="str">
        <f>IF(J12="","",J12)</f>
        <v>30. 9. 2024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6"/>
      <c r="E113" s="36"/>
      <c r="F113" s="25" t="str">
        <f>E15</f>
        <v>Obec Lípa</v>
      </c>
      <c r="G113" s="36"/>
      <c r="H113" s="36"/>
      <c r="I113" s="30" t="s">
        <v>32</v>
      </c>
      <c r="J113" s="34" t="str">
        <f>E21</f>
        <v xml:space="preserve"> 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30</v>
      </c>
      <c r="D114" s="36"/>
      <c r="E114" s="36"/>
      <c r="F114" s="25" t="str">
        <f>IF(E18="","",E18)</f>
        <v>Vyplň údaj</v>
      </c>
      <c r="G114" s="36"/>
      <c r="H114" s="36"/>
      <c r="I114" s="30" t="s">
        <v>34</v>
      </c>
      <c r="J114" s="34" t="str">
        <f>E24</f>
        <v>FORVIA CZ, s.r.o.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42"/>
      <c r="B116" s="143"/>
      <c r="C116" s="144" t="s">
        <v>145</v>
      </c>
      <c r="D116" s="145" t="s">
        <v>64</v>
      </c>
      <c r="E116" s="145" t="s">
        <v>60</v>
      </c>
      <c r="F116" s="145" t="s">
        <v>61</v>
      </c>
      <c r="G116" s="145" t="s">
        <v>146</v>
      </c>
      <c r="H116" s="145" t="s">
        <v>147</v>
      </c>
      <c r="I116" s="145" t="s">
        <v>148</v>
      </c>
      <c r="J116" s="146" t="s">
        <v>140</v>
      </c>
      <c r="K116" s="147" t="s">
        <v>149</v>
      </c>
      <c r="L116" s="148"/>
      <c r="M116" s="84" t="s">
        <v>1</v>
      </c>
      <c r="N116" s="85" t="s">
        <v>43</v>
      </c>
      <c r="O116" s="85" t="s">
        <v>150</v>
      </c>
      <c r="P116" s="85" t="s">
        <v>151</v>
      </c>
      <c r="Q116" s="85" t="s">
        <v>152</v>
      </c>
      <c r="R116" s="85" t="s">
        <v>153</v>
      </c>
      <c r="S116" s="85" t="s">
        <v>154</v>
      </c>
      <c r="T116" s="86" t="s">
        <v>155</v>
      </c>
      <c r="U116" s="142"/>
      <c r="V116" s="142"/>
      <c r="W116" s="142"/>
      <c r="X116" s="142"/>
      <c r="Y116" s="142"/>
      <c r="Z116" s="142"/>
      <c r="AA116" s="142"/>
      <c r="AB116" s="142"/>
      <c r="AC116" s="142"/>
      <c r="AD116" s="142"/>
      <c r="AE116" s="142"/>
    </row>
    <row r="117" s="2" customFormat="1" ht="22.8" customHeight="1">
      <c r="A117" s="36"/>
      <c r="B117" s="37"/>
      <c r="C117" s="91" t="s">
        <v>156</v>
      </c>
      <c r="D117" s="36"/>
      <c r="E117" s="36"/>
      <c r="F117" s="36"/>
      <c r="G117" s="36"/>
      <c r="H117" s="36"/>
      <c r="I117" s="36"/>
      <c r="J117" s="149">
        <f>BK117</f>
        <v>0</v>
      </c>
      <c r="K117" s="36"/>
      <c r="L117" s="37"/>
      <c r="M117" s="87"/>
      <c r="N117" s="71"/>
      <c r="O117" s="88"/>
      <c r="P117" s="150">
        <f>P118</f>
        <v>0</v>
      </c>
      <c r="Q117" s="88"/>
      <c r="R117" s="150">
        <f>R118</f>
        <v>0</v>
      </c>
      <c r="S117" s="88"/>
      <c r="T117" s="15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7" t="s">
        <v>78</v>
      </c>
      <c r="AU117" s="17" t="s">
        <v>142</v>
      </c>
      <c r="BK117" s="152">
        <f>BK118</f>
        <v>0</v>
      </c>
    </row>
    <row r="118" s="11" customFormat="1" ht="25.92" customHeight="1">
      <c r="A118" s="11"/>
      <c r="B118" s="153"/>
      <c r="C118" s="11"/>
      <c r="D118" s="154" t="s">
        <v>78</v>
      </c>
      <c r="E118" s="155" t="s">
        <v>157</v>
      </c>
      <c r="F118" s="155" t="s">
        <v>158</v>
      </c>
      <c r="G118" s="11"/>
      <c r="H118" s="11"/>
      <c r="I118" s="156"/>
      <c r="J118" s="157">
        <f>BK118</f>
        <v>0</v>
      </c>
      <c r="K118" s="11"/>
      <c r="L118" s="153"/>
      <c r="M118" s="158"/>
      <c r="N118" s="159"/>
      <c r="O118" s="159"/>
      <c r="P118" s="160">
        <f>SUM(P119:P153)</f>
        <v>0</v>
      </c>
      <c r="Q118" s="159"/>
      <c r="R118" s="160">
        <f>SUM(R119:R153)</f>
        <v>0</v>
      </c>
      <c r="S118" s="159"/>
      <c r="T118" s="161">
        <f>SUM(T119:T153)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54" t="s">
        <v>159</v>
      </c>
      <c r="AT118" s="162" t="s">
        <v>78</v>
      </c>
      <c r="AU118" s="162" t="s">
        <v>79</v>
      </c>
      <c r="AY118" s="154" t="s">
        <v>160</v>
      </c>
      <c r="BK118" s="163">
        <f>SUM(BK119:BK153)</f>
        <v>0</v>
      </c>
    </row>
    <row r="119" s="2" customFormat="1" ht="24.15" customHeight="1">
      <c r="A119" s="36"/>
      <c r="B119" s="164"/>
      <c r="C119" s="165" t="s">
        <v>87</v>
      </c>
      <c r="D119" s="165" t="s">
        <v>161</v>
      </c>
      <c r="E119" s="166" t="s">
        <v>162</v>
      </c>
      <c r="F119" s="167" t="s">
        <v>163</v>
      </c>
      <c r="G119" s="168" t="s">
        <v>164</v>
      </c>
      <c r="H119" s="169">
        <v>1</v>
      </c>
      <c r="I119" s="170"/>
      <c r="J119" s="171">
        <f>ROUND(I119*H119,2)</f>
        <v>0</v>
      </c>
      <c r="K119" s="172"/>
      <c r="L119" s="37"/>
      <c r="M119" s="173" t="s">
        <v>1</v>
      </c>
      <c r="N119" s="174" t="s">
        <v>44</v>
      </c>
      <c r="O119" s="75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77" t="s">
        <v>165</v>
      </c>
      <c r="AT119" s="177" t="s">
        <v>161</v>
      </c>
      <c r="AU119" s="177" t="s">
        <v>87</v>
      </c>
      <c r="AY119" s="17" t="s">
        <v>160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17" t="s">
        <v>87</v>
      </c>
      <c r="BK119" s="178">
        <f>ROUND(I119*H119,2)</f>
        <v>0</v>
      </c>
      <c r="BL119" s="17" t="s">
        <v>165</v>
      </c>
      <c r="BM119" s="177" t="s">
        <v>231</v>
      </c>
    </row>
    <row r="120" s="2" customFormat="1">
      <c r="A120" s="36"/>
      <c r="B120" s="37"/>
      <c r="C120" s="36"/>
      <c r="D120" s="179" t="s">
        <v>167</v>
      </c>
      <c r="E120" s="36"/>
      <c r="F120" s="180" t="s">
        <v>163</v>
      </c>
      <c r="G120" s="36"/>
      <c r="H120" s="36"/>
      <c r="I120" s="181"/>
      <c r="J120" s="36"/>
      <c r="K120" s="36"/>
      <c r="L120" s="37"/>
      <c r="M120" s="182"/>
      <c r="N120" s="183"/>
      <c r="O120" s="75"/>
      <c r="P120" s="75"/>
      <c r="Q120" s="75"/>
      <c r="R120" s="75"/>
      <c r="S120" s="75"/>
      <c r="T120" s="7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167</v>
      </c>
      <c r="AU120" s="17" t="s">
        <v>87</v>
      </c>
    </row>
    <row r="121" s="12" customFormat="1">
      <c r="A121" s="12"/>
      <c r="B121" s="185"/>
      <c r="C121" s="12"/>
      <c r="D121" s="179" t="s">
        <v>170</v>
      </c>
      <c r="E121" s="186" t="s">
        <v>1</v>
      </c>
      <c r="F121" s="187" t="s">
        <v>87</v>
      </c>
      <c r="G121" s="12"/>
      <c r="H121" s="188">
        <v>1</v>
      </c>
      <c r="I121" s="189"/>
      <c r="J121" s="12"/>
      <c r="K121" s="12"/>
      <c r="L121" s="185"/>
      <c r="M121" s="190"/>
      <c r="N121" s="191"/>
      <c r="O121" s="191"/>
      <c r="P121" s="191"/>
      <c r="Q121" s="191"/>
      <c r="R121" s="191"/>
      <c r="S121" s="191"/>
      <c r="T121" s="19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186" t="s">
        <v>170</v>
      </c>
      <c r="AU121" s="186" t="s">
        <v>87</v>
      </c>
      <c r="AV121" s="12" t="s">
        <v>89</v>
      </c>
      <c r="AW121" s="12" t="s">
        <v>33</v>
      </c>
      <c r="AX121" s="12" t="s">
        <v>87</v>
      </c>
      <c r="AY121" s="186" t="s">
        <v>160</v>
      </c>
    </row>
    <row r="122" s="2" customFormat="1" ht="24.15" customHeight="1">
      <c r="A122" s="36"/>
      <c r="B122" s="164"/>
      <c r="C122" s="165" t="s">
        <v>89</v>
      </c>
      <c r="D122" s="165" t="s">
        <v>161</v>
      </c>
      <c r="E122" s="166" t="s">
        <v>171</v>
      </c>
      <c r="F122" s="167" t="s">
        <v>172</v>
      </c>
      <c r="G122" s="168" t="s">
        <v>164</v>
      </c>
      <c r="H122" s="169">
        <v>1</v>
      </c>
      <c r="I122" s="170"/>
      <c r="J122" s="171">
        <f>ROUND(I122*H122,2)</f>
        <v>0</v>
      </c>
      <c r="K122" s="172"/>
      <c r="L122" s="37"/>
      <c r="M122" s="173" t="s">
        <v>1</v>
      </c>
      <c r="N122" s="174" t="s">
        <v>44</v>
      </c>
      <c r="O122" s="75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77" t="s">
        <v>159</v>
      </c>
      <c r="AT122" s="177" t="s">
        <v>161</v>
      </c>
      <c r="AU122" s="177" t="s">
        <v>87</v>
      </c>
      <c r="AY122" s="17" t="s">
        <v>160</v>
      </c>
      <c r="BE122" s="178">
        <f>IF(N122="základní",J122,0)</f>
        <v>0</v>
      </c>
      <c r="BF122" s="178">
        <f>IF(N122="snížená",J122,0)</f>
        <v>0</v>
      </c>
      <c r="BG122" s="178">
        <f>IF(N122="zákl. přenesená",J122,0)</f>
        <v>0</v>
      </c>
      <c r="BH122" s="178">
        <f>IF(N122="sníž. přenesená",J122,0)</f>
        <v>0</v>
      </c>
      <c r="BI122" s="178">
        <f>IF(N122="nulová",J122,0)</f>
        <v>0</v>
      </c>
      <c r="BJ122" s="17" t="s">
        <v>87</v>
      </c>
      <c r="BK122" s="178">
        <f>ROUND(I122*H122,2)</f>
        <v>0</v>
      </c>
      <c r="BL122" s="17" t="s">
        <v>159</v>
      </c>
      <c r="BM122" s="177" t="s">
        <v>232</v>
      </c>
    </row>
    <row r="123" s="2" customFormat="1">
      <c r="A123" s="36"/>
      <c r="B123" s="37"/>
      <c r="C123" s="36"/>
      <c r="D123" s="179" t="s">
        <v>167</v>
      </c>
      <c r="E123" s="36"/>
      <c r="F123" s="180" t="s">
        <v>172</v>
      </c>
      <c r="G123" s="36"/>
      <c r="H123" s="36"/>
      <c r="I123" s="181"/>
      <c r="J123" s="36"/>
      <c r="K123" s="36"/>
      <c r="L123" s="37"/>
      <c r="M123" s="182"/>
      <c r="N123" s="183"/>
      <c r="O123" s="75"/>
      <c r="P123" s="75"/>
      <c r="Q123" s="75"/>
      <c r="R123" s="75"/>
      <c r="S123" s="75"/>
      <c r="T123" s="7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167</v>
      </c>
      <c r="AU123" s="17" t="s">
        <v>87</v>
      </c>
    </row>
    <row r="124" s="2" customFormat="1">
      <c r="A124" s="36"/>
      <c r="B124" s="37"/>
      <c r="C124" s="36"/>
      <c r="D124" s="179" t="s">
        <v>175</v>
      </c>
      <c r="E124" s="36"/>
      <c r="F124" s="184" t="s">
        <v>176</v>
      </c>
      <c r="G124" s="36"/>
      <c r="H124" s="36"/>
      <c r="I124" s="181"/>
      <c r="J124" s="36"/>
      <c r="K124" s="36"/>
      <c r="L124" s="37"/>
      <c r="M124" s="182"/>
      <c r="N124" s="183"/>
      <c r="O124" s="75"/>
      <c r="P124" s="75"/>
      <c r="Q124" s="75"/>
      <c r="R124" s="75"/>
      <c r="S124" s="75"/>
      <c r="T124" s="7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7" t="s">
        <v>175</v>
      </c>
      <c r="AU124" s="17" t="s">
        <v>87</v>
      </c>
    </row>
    <row r="125" s="12" customFormat="1">
      <c r="A125" s="12"/>
      <c r="B125" s="185"/>
      <c r="C125" s="12"/>
      <c r="D125" s="179" t="s">
        <v>170</v>
      </c>
      <c r="E125" s="186" t="s">
        <v>1</v>
      </c>
      <c r="F125" s="187" t="s">
        <v>233</v>
      </c>
      <c r="G125" s="12"/>
      <c r="H125" s="188">
        <v>1</v>
      </c>
      <c r="I125" s="189"/>
      <c r="J125" s="12"/>
      <c r="K125" s="12"/>
      <c r="L125" s="185"/>
      <c r="M125" s="190"/>
      <c r="N125" s="191"/>
      <c r="O125" s="191"/>
      <c r="P125" s="191"/>
      <c r="Q125" s="191"/>
      <c r="R125" s="191"/>
      <c r="S125" s="191"/>
      <c r="T125" s="19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186" t="s">
        <v>170</v>
      </c>
      <c r="AU125" s="186" t="s">
        <v>87</v>
      </c>
      <c r="AV125" s="12" t="s">
        <v>89</v>
      </c>
      <c r="AW125" s="12" t="s">
        <v>33</v>
      </c>
      <c r="AX125" s="12" t="s">
        <v>87</v>
      </c>
      <c r="AY125" s="186" t="s">
        <v>160</v>
      </c>
    </row>
    <row r="126" s="2" customFormat="1" ht="16.5" customHeight="1">
      <c r="A126" s="36"/>
      <c r="B126" s="164"/>
      <c r="C126" s="165" t="s">
        <v>178</v>
      </c>
      <c r="D126" s="165" t="s">
        <v>161</v>
      </c>
      <c r="E126" s="166" t="s">
        <v>192</v>
      </c>
      <c r="F126" s="167" t="s">
        <v>193</v>
      </c>
      <c r="G126" s="168" t="s">
        <v>164</v>
      </c>
      <c r="H126" s="169">
        <v>1</v>
      </c>
      <c r="I126" s="170"/>
      <c r="J126" s="171">
        <f>ROUND(I126*H126,2)</f>
        <v>0</v>
      </c>
      <c r="K126" s="172"/>
      <c r="L126" s="37"/>
      <c r="M126" s="173" t="s">
        <v>1</v>
      </c>
      <c r="N126" s="174" t="s">
        <v>44</v>
      </c>
      <c r="O126" s="75"/>
      <c r="P126" s="175">
        <f>O126*H126</f>
        <v>0</v>
      </c>
      <c r="Q126" s="175">
        <v>0</v>
      </c>
      <c r="R126" s="175">
        <f>Q126*H126</f>
        <v>0</v>
      </c>
      <c r="S126" s="175">
        <v>0</v>
      </c>
      <c r="T126" s="17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77" t="s">
        <v>165</v>
      </c>
      <c r="AT126" s="177" t="s">
        <v>161</v>
      </c>
      <c r="AU126" s="177" t="s">
        <v>87</v>
      </c>
      <c r="AY126" s="17" t="s">
        <v>160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7" t="s">
        <v>87</v>
      </c>
      <c r="BK126" s="178">
        <f>ROUND(I126*H126,2)</f>
        <v>0</v>
      </c>
      <c r="BL126" s="17" t="s">
        <v>165</v>
      </c>
      <c r="BM126" s="177" t="s">
        <v>194</v>
      </c>
    </row>
    <row r="127" s="2" customFormat="1">
      <c r="A127" s="36"/>
      <c r="B127" s="37"/>
      <c r="C127" s="36"/>
      <c r="D127" s="179" t="s">
        <v>167</v>
      </c>
      <c r="E127" s="36"/>
      <c r="F127" s="180" t="s">
        <v>195</v>
      </c>
      <c r="G127" s="36"/>
      <c r="H127" s="36"/>
      <c r="I127" s="181"/>
      <c r="J127" s="36"/>
      <c r="K127" s="36"/>
      <c r="L127" s="37"/>
      <c r="M127" s="182"/>
      <c r="N127" s="183"/>
      <c r="O127" s="75"/>
      <c r="P127" s="75"/>
      <c r="Q127" s="75"/>
      <c r="R127" s="75"/>
      <c r="S127" s="75"/>
      <c r="T127" s="7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7" t="s">
        <v>167</v>
      </c>
      <c r="AU127" s="17" t="s">
        <v>87</v>
      </c>
    </row>
    <row r="128" s="2" customFormat="1">
      <c r="A128" s="36"/>
      <c r="B128" s="37"/>
      <c r="C128" s="36"/>
      <c r="D128" s="179" t="s">
        <v>168</v>
      </c>
      <c r="E128" s="36"/>
      <c r="F128" s="184" t="s">
        <v>196</v>
      </c>
      <c r="G128" s="36"/>
      <c r="H128" s="36"/>
      <c r="I128" s="181"/>
      <c r="J128" s="36"/>
      <c r="K128" s="36"/>
      <c r="L128" s="37"/>
      <c r="M128" s="182"/>
      <c r="N128" s="183"/>
      <c r="O128" s="75"/>
      <c r="P128" s="75"/>
      <c r="Q128" s="75"/>
      <c r="R128" s="75"/>
      <c r="S128" s="75"/>
      <c r="T128" s="7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168</v>
      </c>
      <c r="AU128" s="17" t="s">
        <v>87</v>
      </c>
    </row>
    <row r="129" s="2" customFormat="1">
      <c r="A129" s="36"/>
      <c r="B129" s="37"/>
      <c r="C129" s="36"/>
      <c r="D129" s="179" t="s">
        <v>175</v>
      </c>
      <c r="E129" s="36"/>
      <c r="F129" s="184" t="s">
        <v>197</v>
      </c>
      <c r="G129" s="36"/>
      <c r="H129" s="36"/>
      <c r="I129" s="181"/>
      <c r="J129" s="36"/>
      <c r="K129" s="36"/>
      <c r="L129" s="37"/>
      <c r="M129" s="182"/>
      <c r="N129" s="183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175</v>
      </c>
      <c r="AU129" s="17" t="s">
        <v>87</v>
      </c>
    </row>
    <row r="130" s="12" customFormat="1">
      <c r="A130" s="12"/>
      <c r="B130" s="185"/>
      <c r="C130" s="12"/>
      <c r="D130" s="179" t="s">
        <v>170</v>
      </c>
      <c r="E130" s="186" t="s">
        <v>1</v>
      </c>
      <c r="F130" s="187" t="s">
        <v>234</v>
      </c>
      <c r="G130" s="12"/>
      <c r="H130" s="188">
        <v>1</v>
      </c>
      <c r="I130" s="189"/>
      <c r="J130" s="12"/>
      <c r="K130" s="12"/>
      <c r="L130" s="185"/>
      <c r="M130" s="190"/>
      <c r="N130" s="191"/>
      <c r="O130" s="191"/>
      <c r="P130" s="191"/>
      <c r="Q130" s="191"/>
      <c r="R130" s="191"/>
      <c r="S130" s="191"/>
      <c r="T130" s="19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186" t="s">
        <v>170</v>
      </c>
      <c r="AU130" s="186" t="s">
        <v>87</v>
      </c>
      <c r="AV130" s="12" t="s">
        <v>89</v>
      </c>
      <c r="AW130" s="12" t="s">
        <v>33</v>
      </c>
      <c r="AX130" s="12" t="s">
        <v>87</v>
      </c>
      <c r="AY130" s="186" t="s">
        <v>160</v>
      </c>
    </row>
    <row r="131" s="2" customFormat="1" ht="16.5" customHeight="1">
      <c r="A131" s="36"/>
      <c r="B131" s="164"/>
      <c r="C131" s="165" t="s">
        <v>159</v>
      </c>
      <c r="D131" s="165" t="s">
        <v>161</v>
      </c>
      <c r="E131" s="166" t="s">
        <v>179</v>
      </c>
      <c r="F131" s="167" t="s">
        <v>180</v>
      </c>
      <c r="G131" s="168" t="s">
        <v>164</v>
      </c>
      <c r="H131" s="169">
        <v>1</v>
      </c>
      <c r="I131" s="170"/>
      <c r="J131" s="171">
        <f>ROUND(I131*H131,2)</f>
        <v>0</v>
      </c>
      <c r="K131" s="172"/>
      <c r="L131" s="37"/>
      <c r="M131" s="173" t="s">
        <v>1</v>
      </c>
      <c r="N131" s="174" t="s">
        <v>44</v>
      </c>
      <c r="O131" s="75"/>
      <c r="P131" s="175">
        <f>O131*H131</f>
        <v>0</v>
      </c>
      <c r="Q131" s="175">
        <v>0</v>
      </c>
      <c r="R131" s="175">
        <f>Q131*H131</f>
        <v>0</v>
      </c>
      <c r="S131" s="175">
        <v>0</v>
      </c>
      <c r="T131" s="17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77" t="s">
        <v>165</v>
      </c>
      <c r="AT131" s="177" t="s">
        <v>161</v>
      </c>
      <c r="AU131" s="177" t="s">
        <v>87</v>
      </c>
      <c r="AY131" s="17" t="s">
        <v>160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7" t="s">
        <v>87</v>
      </c>
      <c r="BK131" s="178">
        <f>ROUND(I131*H131,2)</f>
        <v>0</v>
      </c>
      <c r="BL131" s="17" t="s">
        <v>165</v>
      </c>
      <c r="BM131" s="177" t="s">
        <v>235</v>
      </c>
    </row>
    <row r="132" s="2" customFormat="1">
      <c r="A132" s="36"/>
      <c r="B132" s="37"/>
      <c r="C132" s="36"/>
      <c r="D132" s="179" t="s">
        <v>167</v>
      </c>
      <c r="E132" s="36"/>
      <c r="F132" s="180" t="s">
        <v>182</v>
      </c>
      <c r="G132" s="36"/>
      <c r="H132" s="36"/>
      <c r="I132" s="181"/>
      <c r="J132" s="36"/>
      <c r="K132" s="36"/>
      <c r="L132" s="37"/>
      <c r="M132" s="182"/>
      <c r="N132" s="183"/>
      <c r="O132" s="75"/>
      <c r="P132" s="75"/>
      <c r="Q132" s="75"/>
      <c r="R132" s="75"/>
      <c r="S132" s="75"/>
      <c r="T132" s="7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167</v>
      </c>
      <c r="AU132" s="17" t="s">
        <v>87</v>
      </c>
    </row>
    <row r="133" s="12" customFormat="1">
      <c r="A133" s="12"/>
      <c r="B133" s="185"/>
      <c r="C133" s="12"/>
      <c r="D133" s="179" t="s">
        <v>170</v>
      </c>
      <c r="E133" s="186" t="s">
        <v>1</v>
      </c>
      <c r="F133" s="187" t="s">
        <v>234</v>
      </c>
      <c r="G133" s="12"/>
      <c r="H133" s="188">
        <v>1</v>
      </c>
      <c r="I133" s="189"/>
      <c r="J133" s="12"/>
      <c r="K133" s="12"/>
      <c r="L133" s="185"/>
      <c r="M133" s="190"/>
      <c r="N133" s="191"/>
      <c r="O133" s="191"/>
      <c r="P133" s="191"/>
      <c r="Q133" s="191"/>
      <c r="R133" s="191"/>
      <c r="S133" s="191"/>
      <c r="T133" s="19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186" t="s">
        <v>170</v>
      </c>
      <c r="AU133" s="186" t="s">
        <v>87</v>
      </c>
      <c r="AV133" s="12" t="s">
        <v>89</v>
      </c>
      <c r="AW133" s="12" t="s">
        <v>33</v>
      </c>
      <c r="AX133" s="12" t="s">
        <v>87</v>
      </c>
      <c r="AY133" s="186" t="s">
        <v>160</v>
      </c>
    </row>
    <row r="134" s="2" customFormat="1" ht="16.5" customHeight="1">
      <c r="A134" s="36"/>
      <c r="B134" s="164"/>
      <c r="C134" s="165" t="s">
        <v>210</v>
      </c>
      <c r="D134" s="165" t="s">
        <v>161</v>
      </c>
      <c r="E134" s="166" t="s">
        <v>198</v>
      </c>
      <c r="F134" s="167" t="s">
        <v>199</v>
      </c>
      <c r="G134" s="168" t="s">
        <v>164</v>
      </c>
      <c r="H134" s="169">
        <v>1</v>
      </c>
      <c r="I134" s="170"/>
      <c r="J134" s="171">
        <f>ROUND(I134*H134,2)</f>
        <v>0</v>
      </c>
      <c r="K134" s="172"/>
      <c r="L134" s="37"/>
      <c r="M134" s="173" t="s">
        <v>1</v>
      </c>
      <c r="N134" s="174" t="s">
        <v>44</v>
      </c>
      <c r="O134" s="75"/>
      <c r="P134" s="175">
        <f>O134*H134</f>
        <v>0</v>
      </c>
      <c r="Q134" s="175">
        <v>0</v>
      </c>
      <c r="R134" s="175">
        <f>Q134*H134</f>
        <v>0</v>
      </c>
      <c r="S134" s="175">
        <v>0</v>
      </c>
      <c r="T134" s="17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77" t="s">
        <v>165</v>
      </c>
      <c r="AT134" s="177" t="s">
        <v>161</v>
      </c>
      <c r="AU134" s="177" t="s">
        <v>87</v>
      </c>
      <c r="AY134" s="17" t="s">
        <v>160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17" t="s">
        <v>87</v>
      </c>
      <c r="BK134" s="178">
        <f>ROUND(I134*H134,2)</f>
        <v>0</v>
      </c>
      <c r="BL134" s="17" t="s">
        <v>165</v>
      </c>
      <c r="BM134" s="177" t="s">
        <v>200</v>
      </c>
    </row>
    <row r="135" s="2" customFormat="1">
      <c r="A135" s="36"/>
      <c r="B135" s="37"/>
      <c r="C135" s="36"/>
      <c r="D135" s="179" t="s">
        <v>167</v>
      </c>
      <c r="E135" s="36"/>
      <c r="F135" s="180" t="s">
        <v>199</v>
      </c>
      <c r="G135" s="36"/>
      <c r="H135" s="36"/>
      <c r="I135" s="181"/>
      <c r="J135" s="36"/>
      <c r="K135" s="36"/>
      <c r="L135" s="37"/>
      <c r="M135" s="182"/>
      <c r="N135" s="183"/>
      <c r="O135" s="75"/>
      <c r="P135" s="75"/>
      <c r="Q135" s="75"/>
      <c r="R135" s="75"/>
      <c r="S135" s="75"/>
      <c r="T135" s="7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7" t="s">
        <v>167</v>
      </c>
      <c r="AU135" s="17" t="s">
        <v>87</v>
      </c>
    </row>
    <row r="136" s="2" customFormat="1">
      <c r="A136" s="36"/>
      <c r="B136" s="37"/>
      <c r="C136" s="36"/>
      <c r="D136" s="179" t="s">
        <v>168</v>
      </c>
      <c r="E136" s="36"/>
      <c r="F136" s="184" t="s">
        <v>183</v>
      </c>
      <c r="G136" s="36"/>
      <c r="H136" s="36"/>
      <c r="I136" s="181"/>
      <c r="J136" s="36"/>
      <c r="K136" s="36"/>
      <c r="L136" s="37"/>
      <c r="M136" s="182"/>
      <c r="N136" s="183"/>
      <c r="O136" s="75"/>
      <c r="P136" s="75"/>
      <c r="Q136" s="75"/>
      <c r="R136" s="75"/>
      <c r="S136" s="75"/>
      <c r="T136" s="7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168</v>
      </c>
      <c r="AU136" s="17" t="s">
        <v>87</v>
      </c>
    </row>
    <row r="137" s="12" customFormat="1">
      <c r="A137" s="12"/>
      <c r="B137" s="185"/>
      <c r="C137" s="12"/>
      <c r="D137" s="179" t="s">
        <v>170</v>
      </c>
      <c r="E137" s="186" t="s">
        <v>1</v>
      </c>
      <c r="F137" s="187" t="s">
        <v>234</v>
      </c>
      <c r="G137" s="12"/>
      <c r="H137" s="188">
        <v>1</v>
      </c>
      <c r="I137" s="189"/>
      <c r="J137" s="12"/>
      <c r="K137" s="12"/>
      <c r="L137" s="185"/>
      <c r="M137" s="190"/>
      <c r="N137" s="191"/>
      <c r="O137" s="191"/>
      <c r="P137" s="191"/>
      <c r="Q137" s="191"/>
      <c r="R137" s="191"/>
      <c r="S137" s="191"/>
      <c r="T137" s="19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186" t="s">
        <v>170</v>
      </c>
      <c r="AU137" s="186" t="s">
        <v>87</v>
      </c>
      <c r="AV137" s="12" t="s">
        <v>89</v>
      </c>
      <c r="AW137" s="12" t="s">
        <v>33</v>
      </c>
      <c r="AX137" s="12" t="s">
        <v>87</v>
      </c>
      <c r="AY137" s="186" t="s">
        <v>160</v>
      </c>
    </row>
    <row r="138" s="2" customFormat="1" ht="24.15" customHeight="1">
      <c r="A138" s="36"/>
      <c r="B138" s="164"/>
      <c r="C138" s="165" t="s">
        <v>215</v>
      </c>
      <c r="D138" s="165" t="s">
        <v>161</v>
      </c>
      <c r="E138" s="166" t="s">
        <v>201</v>
      </c>
      <c r="F138" s="167" t="s">
        <v>202</v>
      </c>
      <c r="G138" s="168" t="s">
        <v>164</v>
      </c>
      <c r="H138" s="169">
        <v>1</v>
      </c>
      <c r="I138" s="170"/>
      <c r="J138" s="171">
        <f>ROUND(I138*H138,2)</f>
        <v>0</v>
      </c>
      <c r="K138" s="172"/>
      <c r="L138" s="37"/>
      <c r="M138" s="173" t="s">
        <v>1</v>
      </c>
      <c r="N138" s="174" t="s">
        <v>44</v>
      </c>
      <c r="O138" s="75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77" t="s">
        <v>165</v>
      </c>
      <c r="AT138" s="177" t="s">
        <v>161</v>
      </c>
      <c r="AU138" s="177" t="s">
        <v>87</v>
      </c>
      <c r="AY138" s="17" t="s">
        <v>160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7" t="s">
        <v>87</v>
      </c>
      <c r="BK138" s="178">
        <f>ROUND(I138*H138,2)</f>
        <v>0</v>
      </c>
      <c r="BL138" s="17" t="s">
        <v>165</v>
      </c>
      <c r="BM138" s="177" t="s">
        <v>203</v>
      </c>
    </row>
    <row r="139" s="2" customFormat="1">
      <c r="A139" s="36"/>
      <c r="B139" s="37"/>
      <c r="C139" s="36"/>
      <c r="D139" s="179" t="s">
        <v>167</v>
      </c>
      <c r="E139" s="36"/>
      <c r="F139" s="180" t="s">
        <v>202</v>
      </c>
      <c r="G139" s="36"/>
      <c r="H139" s="36"/>
      <c r="I139" s="181"/>
      <c r="J139" s="36"/>
      <c r="K139" s="36"/>
      <c r="L139" s="37"/>
      <c r="M139" s="182"/>
      <c r="N139" s="183"/>
      <c r="O139" s="75"/>
      <c r="P139" s="75"/>
      <c r="Q139" s="75"/>
      <c r="R139" s="75"/>
      <c r="S139" s="75"/>
      <c r="T139" s="7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167</v>
      </c>
      <c r="AU139" s="17" t="s">
        <v>87</v>
      </c>
    </row>
    <row r="140" s="2" customFormat="1">
      <c r="A140" s="36"/>
      <c r="B140" s="37"/>
      <c r="C140" s="36"/>
      <c r="D140" s="179" t="s">
        <v>168</v>
      </c>
      <c r="E140" s="36"/>
      <c r="F140" s="184" t="s">
        <v>183</v>
      </c>
      <c r="G140" s="36"/>
      <c r="H140" s="36"/>
      <c r="I140" s="181"/>
      <c r="J140" s="36"/>
      <c r="K140" s="36"/>
      <c r="L140" s="37"/>
      <c r="M140" s="182"/>
      <c r="N140" s="183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168</v>
      </c>
      <c r="AU140" s="17" t="s">
        <v>87</v>
      </c>
    </row>
    <row r="141" s="2" customFormat="1">
      <c r="A141" s="36"/>
      <c r="B141" s="37"/>
      <c r="C141" s="36"/>
      <c r="D141" s="179" t="s">
        <v>175</v>
      </c>
      <c r="E141" s="36"/>
      <c r="F141" s="184" t="s">
        <v>204</v>
      </c>
      <c r="G141" s="36"/>
      <c r="H141" s="36"/>
      <c r="I141" s="181"/>
      <c r="J141" s="36"/>
      <c r="K141" s="36"/>
      <c r="L141" s="37"/>
      <c r="M141" s="182"/>
      <c r="N141" s="183"/>
      <c r="O141" s="75"/>
      <c r="P141" s="75"/>
      <c r="Q141" s="75"/>
      <c r="R141" s="75"/>
      <c r="S141" s="75"/>
      <c r="T141" s="7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7" t="s">
        <v>175</v>
      </c>
      <c r="AU141" s="17" t="s">
        <v>87</v>
      </c>
    </row>
    <row r="142" s="12" customFormat="1">
      <c r="A142" s="12"/>
      <c r="B142" s="185"/>
      <c r="C142" s="12"/>
      <c r="D142" s="179" t="s">
        <v>170</v>
      </c>
      <c r="E142" s="186" t="s">
        <v>1</v>
      </c>
      <c r="F142" s="187" t="s">
        <v>234</v>
      </c>
      <c r="G142" s="12"/>
      <c r="H142" s="188">
        <v>1</v>
      </c>
      <c r="I142" s="189"/>
      <c r="J142" s="12"/>
      <c r="K142" s="12"/>
      <c r="L142" s="185"/>
      <c r="M142" s="190"/>
      <c r="N142" s="191"/>
      <c r="O142" s="191"/>
      <c r="P142" s="191"/>
      <c r="Q142" s="191"/>
      <c r="R142" s="191"/>
      <c r="S142" s="191"/>
      <c r="T142" s="19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186" t="s">
        <v>170</v>
      </c>
      <c r="AU142" s="186" t="s">
        <v>87</v>
      </c>
      <c r="AV142" s="12" t="s">
        <v>89</v>
      </c>
      <c r="AW142" s="12" t="s">
        <v>33</v>
      </c>
      <c r="AX142" s="12" t="s">
        <v>87</v>
      </c>
      <c r="AY142" s="186" t="s">
        <v>160</v>
      </c>
    </row>
    <row r="143" s="2" customFormat="1" ht="16.5" customHeight="1">
      <c r="A143" s="36"/>
      <c r="B143" s="164"/>
      <c r="C143" s="165" t="s">
        <v>236</v>
      </c>
      <c r="D143" s="165" t="s">
        <v>161</v>
      </c>
      <c r="E143" s="166" t="s">
        <v>205</v>
      </c>
      <c r="F143" s="167" t="s">
        <v>206</v>
      </c>
      <c r="G143" s="168" t="s">
        <v>164</v>
      </c>
      <c r="H143" s="169">
        <v>1</v>
      </c>
      <c r="I143" s="170"/>
      <c r="J143" s="171">
        <f>ROUND(I143*H143,2)</f>
        <v>0</v>
      </c>
      <c r="K143" s="172"/>
      <c r="L143" s="37"/>
      <c r="M143" s="173" t="s">
        <v>1</v>
      </c>
      <c r="N143" s="174" t="s">
        <v>44</v>
      </c>
      <c r="O143" s="75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77" t="s">
        <v>165</v>
      </c>
      <c r="AT143" s="177" t="s">
        <v>161</v>
      </c>
      <c r="AU143" s="177" t="s">
        <v>87</v>
      </c>
      <c r="AY143" s="17" t="s">
        <v>160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7" t="s">
        <v>87</v>
      </c>
      <c r="BK143" s="178">
        <f>ROUND(I143*H143,2)</f>
        <v>0</v>
      </c>
      <c r="BL143" s="17" t="s">
        <v>165</v>
      </c>
      <c r="BM143" s="177" t="s">
        <v>207</v>
      </c>
    </row>
    <row r="144" s="2" customFormat="1">
      <c r="A144" s="36"/>
      <c r="B144" s="37"/>
      <c r="C144" s="36"/>
      <c r="D144" s="179" t="s">
        <v>167</v>
      </c>
      <c r="E144" s="36"/>
      <c r="F144" s="180" t="s">
        <v>206</v>
      </c>
      <c r="G144" s="36"/>
      <c r="H144" s="36"/>
      <c r="I144" s="181"/>
      <c r="J144" s="36"/>
      <c r="K144" s="36"/>
      <c r="L144" s="37"/>
      <c r="M144" s="182"/>
      <c r="N144" s="183"/>
      <c r="O144" s="75"/>
      <c r="P144" s="75"/>
      <c r="Q144" s="75"/>
      <c r="R144" s="75"/>
      <c r="S144" s="75"/>
      <c r="T144" s="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167</v>
      </c>
      <c r="AU144" s="17" t="s">
        <v>87</v>
      </c>
    </row>
    <row r="145" s="2" customFormat="1">
      <c r="A145" s="36"/>
      <c r="B145" s="37"/>
      <c r="C145" s="36"/>
      <c r="D145" s="179" t="s">
        <v>168</v>
      </c>
      <c r="E145" s="36"/>
      <c r="F145" s="184" t="s">
        <v>208</v>
      </c>
      <c r="G145" s="36"/>
      <c r="H145" s="36"/>
      <c r="I145" s="181"/>
      <c r="J145" s="36"/>
      <c r="K145" s="36"/>
      <c r="L145" s="37"/>
      <c r="M145" s="182"/>
      <c r="N145" s="183"/>
      <c r="O145" s="75"/>
      <c r="P145" s="75"/>
      <c r="Q145" s="75"/>
      <c r="R145" s="75"/>
      <c r="S145" s="75"/>
      <c r="T145" s="7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7" t="s">
        <v>168</v>
      </c>
      <c r="AU145" s="17" t="s">
        <v>87</v>
      </c>
    </row>
    <row r="146" s="12" customFormat="1">
      <c r="A146" s="12"/>
      <c r="B146" s="185"/>
      <c r="C146" s="12"/>
      <c r="D146" s="179" t="s">
        <v>170</v>
      </c>
      <c r="E146" s="186" t="s">
        <v>1</v>
      </c>
      <c r="F146" s="187" t="s">
        <v>209</v>
      </c>
      <c r="G146" s="12"/>
      <c r="H146" s="188">
        <v>1</v>
      </c>
      <c r="I146" s="189"/>
      <c r="J146" s="12"/>
      <c r="K146" s="12"/>
      <c r="L146" s="185"/>
      <c r="M146" s="190"/>
      <c r="N146" s="191"/>
      <c r="O146" s="191"/>
      <c r="P146" s="191"/>
      <c r="Q146" s="191"/>
      <c r="R146" s="191"/>
      <c r="S146" s="191"/>
      <c r="T146" s="19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186" t="s">
        <v>170</v>
      </c>
      <c r="AU146" s="186" t="s">
        <v>87</v>
      </c>
      <c r="AV146" s="12" t="s">
        <v>89</v>
      </c>
      <c r="AW146" s="12" t="s">
        <v>33</v>
      </c>
      <c r="AX146" s="12" t="s">
        <v>87</v>
      </c>
      <c r="AY146" s="186" t="s">
        <v>160</v>
      </c>
    </row>
    <row r="147" s="2" customFormat="1" ht="24.15" customHeight="1">
      <c r="A147" s="36"/>
      <c r="B147" s="164"/>
      <c r="C147" s="165" t="s">
        <v>237</v>
      </c>
      <c r="D147" s="165" t="s">
        <v>161</v>
      </c>
      <c r="E147" s="166" t="s">
        <v>211</v>
      </c>
      <c r="F147" s="167" t="s">
        <v>212</v>
      </c>
      <c r="G147" s="168" t="s">
        <v>164</v>
      </c>
      <c r="H147" s="169">
        <v>1</v>
      </c>
      <c r="I147" s="170"/>
      <c r="J147" s="171">
        <f>ROUND(I147*H147,2)</f>
        <v>0</v>
      </c>
      <c r="K147" s="172"/>
      <c r="L147" s="37"/>
      <c r="M147" s="173" t="s">
        <v>1</v>
      </c>
      <c r="N147" s="174" t="s">
        <v>44</v>
      </c>
      <c r="O147" s="75"/>
      <c r="P147" s="175">
        <f>O147*H147</f>
        <v>0</v>
      </c>
      <c r="Q147" s="175">
        <v>0</v>
      </c>
      <c r="R147" s="175">
        <f>Q147*H147</f>
        <v>0</v>
      </c>
      <c r="S147" s="175">
        <v>0</v>
      </c>
      <c r="T147" s="17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77" t="s">
        <v>165</v>
      </c>
      <c r="AT147" s="177" t="s">
        <v>161</v>
      </c>
      <c r="AU147" s="177" t="s">
        <v>87</v>
      </c>
      <c r="AY147" s="17" t="s">
        <v>160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17" t="s">
        <v>87</v>
      </c>
      <c r="BK147" s="178">
        <f>ROUND(I147*H147,2)</f>
        <v>0</v>
      </c>
      <c r="BL147" s="17" t="s">
        <v>165</v>
      </c>
      <c r="BM147" s="177" t="s">
        <v>213</v>
      </c>
    </row>
    <row r="148" s="2" customFormat="1">
      <c r="A148" s="36"/>
      <c r="B148" s="37"/>
      <c r="C148" s="36"/>
      <c r="D148" s="179" t="s">
        <v>167</v>
      </c>
      <c r="E148" s="36"/>
      <c r="F148" s="180" t="s">
        <v>212</v>
      </c>
      <c r="G148" s="36"/>
      <c r="H148" s="36"/>
      <c r="I148" s="181"/>
      <c r="J148" s="36"/>
      <c r="K148" s="36"/>
      <c r="L148" s="37"/>
      <c r="M148" s="182"/>
      <c r="N148" s="183"/>
      <c r="O148" s="75"/>
      <c r="P148" s="75"/>
      <c r="Q148" s="75"/>
      <c r="R148" s="75"/>
      <c r="S148" s="75"/>
      <c r="T148" s="7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7" t="s">
        <v>167</v>
      </c>
      <c r="AU148" s="17" t="s">
        <v>87</v>
      </c>
    </row>
    <row r="149" s="2" customFormat="1">
      <c r="A149" s="36"/>
      <c r="B149" s="37"/>
      <c r="C149" s="36"/>
      <c r="D149" s="179" t="s">
        <v>168</v>
      </c>
      <c r="E149" s="36"/>
      <c r="F149" s="184" t="s">
        <v>183</v>
      </c>
      <c r="G149" s="36"/>
      <c r="H149" s="36"/>
      <c r="I149" s="181"/>
      <c r="J149" s="36"/>
      <c r="K149" s="36"/>
      <c r="L149" s="37"/>
      <c r="M149" s="182"/>
      <c r="N149" s="183"/>
      <c r="O149" s="75"/>
      <c r="P149" s="75"/>
      <c r="Q149" s="75"/>
      <c r="R149" s="75"/>
      <c r="S149" s="75"/>
      <c r="T149" s="7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7" t="s">
        <v>168</v>
      </c>
      <c r="AU149" s="17" t="s">
        <v>87</v>
      </c>
    </row>
    <row r="150" s="12" customFormat="1">
      <c r="A150" s="12"/>
      <c r="B150" s="185"/>
      <c r="C150" s="12"/>
      <c r="D150" s="179" t="s">
        <v>170</v>
      </c>
      <c r="E150" s="186" t="s">
        <v>1</v>
      </c>
      <c r="F150" s="187" t="s">
        <v>238</v>
      </c>
      <c r="G150" s="12"/>
      <c r="H150" s="188">
        <v>1</v>
      </c>
      <c r="I150" s="189"/>
      <c r="J150" s="12"/>
      <c r="K150" s="12"/>
      <c r="L150" s="185"/>
      <c r="M150" s="190"/>
      <c r="N150" s="191"/>
      <c r="O150" s="191"/>
      <c r="P150" s="191"/>
      <c r="Q150" s="191"/>
      <c r="R150" s="191"/>
      <c r="S150" s="191"/>
      <c r="T150" s="19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186" t="s">
        <v>170</v>
      </c>
      <c r="AU150" s="186" t="s">
        <v>87</v>
      </c>
      <c r="AV150" s="12" t="s">
        <v>89</v>
      </c>
      <c r="AW150" s="12" t="s">
        <v>33</v>
      </c>
      <c r="AX150" s="12" t="s">
        <v>87</v>
      </c>
      <c r="AY150" s="186" t="s">
        <v>160</v>
      </c>
    </row>
    <row r="151" s="2" customFormat="1" ht="24.15" customHeight="1">
      <c r="A151" s="36"/>
      <c r="B151" s="164"/>
      <c r="C151" s="165" t="s">
        <v>239</v>
      </c>
      <c r="D151" s="165" t="s">
        <v>161</v>
      </c>
      <c r="E151" s="166" t="s">
        <v>185</v>
      </c>
      <c r="F151" s="167" t="s">
        <v>186</v>
      </c>
      <c r="G151" s="168" t="s">
        <v>164</v>
      </c>
      <c r="H151" s="169">
        <v>1</v>
      </c>
      <c r="I151" s="170"/>
      <c r="J151" s="171">
        <f>ROUND(I151*H151,2)</f>
        <v>0</v>
      </c>
      <c r="K151" s="172"/>
      <c r="L151" s="37"/>
      <c r="M151" s="173" t="s">
        <v>1</v>
      </c>
      <c r="N151" s="174" t="s">
        <v>44</v>
      </c>
      <c r="O151" s="75"/>
      <c r="P151" s="175">
        <f>O151*H151</f>
        <v>0</v>
      </c>
      <c r="Q151" s="175">
        <v>0</v>
      </c>
      <c r="R151" s="175">
        <f>Q151*H151</f>
        <v>0</v>
      </c>
      <c r="S151" s="175">
        <v>0</v>
      </c>
      <c r="T151" s="17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77" t="s">
        <v>165</v>
      </c>
      <c r="AT151" s="177" t="s">
        <v>161</v>
      </c>
      <c r="AU151" s="177" t="s">
        <v>87</v>
      </c>
      <c r="AY151" s="17" t="s">
        <v>160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7" t="s">
        <v>87</v>
      </c>
      <c r="BK151" s="178">
        <f>ROUND(I151*H151,2)</f>
        <v>0</v>
      </c>
      <c r="BL151" s="17" t="s">
        <v>165</v>
      </c>
      <c r="BM151" s="177" t="s">
        <v>240</v>
      </c>
    </row>
    <row r="152" s="2" customFormat="1">
      <c r="A152" s="36"/>
      <c r="B152" s="37"/>
      <c r="C152" s="36"/>
      <c r="D152" s="179" t="s">
        <v>167</v>
      </c>
      <c r="E152" s="36"/>
      <c r="F152" s="180" t="s">
        <v>188</v>
      </c>
      <c r="G152" s="36"/>
      <c r="H152" s="36"/>
      <c r="I152" s="181"/>
      <c r="J152" s="36"/>
      <c r="K152" s="36"/>
      <c r="L152" s="37"/>
      <c r="M152" s="182"/>
      <c r="N152" s="183"/>
      <c r="O152" s="75"/>
      <c r="P152" s="75"/>
      <c r="Q152" s="75"/>
      <c r="R152" s="75"/>
      <c r="S152" s="75"/>
      <c r="T152" s="7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7" t="s">
        <v>167</v>
      </c>
      <c r="AU152" s="17" t="s">
        <v>87</v>
      </c>
    </row>
    <row r="153" s="12" customFormat="1">
      <c r="A153" s="12"/>
      <c r="B153" s="185"/>
      <c r="C153" s="12"/>
      <c r="D153" s="179" t="s">
        <v>170</v>
      </c>
      <c r="E153" s="186" t="s">
        <v>1</v>
      </c>
      <c r="F153" s="187" t="s">
        <v>234</v>
      </c>
      <c r="G153" s="12"/>
      <c r="H153" s="188">
        <v>1</v>
      </c>
      <c r="I153" s="189"/>
      <c r="J153" s="12"/>
      <c r="K153" s="12"/>
      <c r="L153" s="185"/>
      <c r="M153" s="193"/>
      <c r="N153" s="194"/>
      <c r="O153" s="194"/>
      <c r="P153" s="194"/>
      <c r="Q153" s="194"/>
      <c r="R153" s="194"/>
      <c r="S153" s="194"/>
      <c r="T153" s="195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186" t="s">
        <v>170</v>
      </c>
      <c r="AU153" s="186" t="s">
        <v>87</v>
      </c>
      <c r="AV153" s="12" t="s">
        <v>89</v>
      </c>
      <c r="AW153" s="12" t="s">
        <v>33</v>
      </c>
      <c r="AX153" s="12" t="s">
        <v>87</v>
      </c>
      <c r="AY153" s="186" t="s">
        <v>160</v>
      </c>
    </row>
    <row r="154" s="2" customFormat="1" ht="6.96" customHeight="1">
      <c r="A154" s="36"/>
      <c r="B154" s="58"/>
      <c r="C154" s="59"/>
      <c r="D154" s="59"/>
      <c r="E154" s="59"/>
      <c r="F154" s="59"/>
      <c r="G154" s="59"/>
      <c r="H154" s="59"/>
      <c r="I154" s="59"/>
      <c r="J154" s="59"/>
      <c r="K154" s="59"/>
      <c r="L154" s="37"/>
      <c r="M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</row>
  </sheetData>
  <autoFilter ref="C116:K15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241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ROUND(J125,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ROUND((SUM(BE125:BE244)),  2)</f>
        <v>0</v>
      </c>
      <c r="G33" s="36"/>
      <c r="H33" s="36"/>
      <c r="I33" s="126">
        <v>0.20999999999999999</v>
      </c>
      <c r="J33" s="125">
        <f>ROUND(((SUM(BE125:BE244))*I33),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ROUND((SUM(BF125:BF244)),  2)</f>
        <v>0</v>
      </c>
      <c r="G34" s="36"/>
      <c r="H34" s="36"/>
      <c r="I34" s="126">
        <v>0.12</v>
      </c>
      <c r="J34" s="125">
        <f>ROUND(((SUM(BF125:BF244))*I34),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ROUND((SUM(BG125:BG244)),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ROUND((SUM(BH125:BH244)),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ROUND((SUM(BI125:BI244)),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102.1 - Chodník - Úsek 1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J125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242</v>
      </c>
      <c r="E97" s="140"/>
      <c r="F97" s="140"/>
      <c r="G97" s="140"/>
      <c r="H97" s="140"/>
      <c r="I97" s="140"/>
      <c r="J97" s="141">
        <f>J126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196"/>
      <c r="C98" s="13"/>
      <c r="D98" s="197" t="s">
        <v>243</v>
      </c>
      <c r="E98" s="198"/>
      <c r="F98" s="198"/>
      <c r="G98" s="198"/>
      <c r="H98" s="198"/>
      <c r="I98" s="198"/>
      <c r="J98" s="199">
        <f>J127</f>
        <v>0</v>
      </c>
      <c r="K98" s="13"/>
      <c r="L98" s="196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196"/>
      <c r="C99" s="13"/>
      <c r="D99" s="197" t="s">
        <v>244</v>
      </c>
      <c r="E99" s="198"/>
      <c r="F99" s="198"/>
      <c r="G99" s="198"/>
      <c r="H99" s="198"/>
      <c r="I99" s="198"/>
      <c r="J99" s="199">
        <f>J161</f>
        <v>0</v>
      </c>
      <c r="K99" s="13"/>
      <c r="L99" s="196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196"/>
      <c r="C100" s="13"/>
      <c r="D100" s="197" t="s">
        <v>245</v>
      </c>
      <c r="E100" s="198"/>
      <c r="F100" s="198"/>
      <c r="G100" s="198"/>
      <c r="H100" s="198"/>
      <c r="I100" s="198"/>
      <c r="J100" s="199">
        <f>J171</f>
        <v>0</v>
      </c>
      <c r="K100" s="13"/>
      <c r="L100" s="196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13" customFormat="1" ht="19.92" customHeight="1">
      <c r="A101" s="13"/>
      <c r="B101" s="196"/>
      <c r="C101" s="13"/>
      <c r="D101" s="197" t="s">
        <v>246</v>
      </c>
      <c r="E101" s="198"/>
      <c r="F101" s="198"/>
      <c r="G101" s="198"/>
      <c r="H101" s="198"/>
      <c r="I101" s="198"/>
      <c r="J101" s="199">
        <f>J176</f>
        <v>0</v>
      </c>
      <c r="K101" s="13"/>
      <c r="L101" s="196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13" customFormat="1" ht="19.92" customHeight="1">
      <c r="A102" s="13"/>
      <c r="B102" s="196"/>
      <c r="C102" s="13"/>
      <c r="D102" s="197" t="s">
        <v>247</v>
      </c>
      <c r="E102" s="198"/>
      <c r="F102" s="198"/>
      <c r="G102" s="198"/>
      <c r="H102" s="198"/>
      <c r="I102" s="198"/>
      <c r="J102" s="199">
        <f>J181</f>
        <v>0</v>
      </c>
      <c r="K102" s="13"/>
      <c r="L102" s="196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s="13" customFormat="1" ht="19.92" customHeight="1">
      <c r="A103" s="13"/>
      <c r="B103" s="196"/>
      <c r="C103" s="13"/>
      <c r="D103" s="197" t="s">
        <v>248</v>
      </c>
      <c r="E103" s="198"/>
      <c r="F103" s="198"/>
      <c r="G103" s="198"/>
      <c r="H103" s="198"/>
      <c r="I103" s="198"/>
      <c r="J103" s="199">
        <f>J199</f>
        <v>0</v>
      </c>
      <c r="K103" s="13"/>
      <c r="L103" s="196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</row>
    <row r="104" s="13" customFormat="1" ht="19.92" customHeight="1">
      <c r="A104" s="13"/>
      <c r="B104" s="196"/>
      <c r="C104" s="13"/>
      <c r="D104" s="197" t="s">
        <v>249</v>
      </c>
      <c r="E104" s="198"/>
      <c r="F104" s="198"/>
      <c r="G104" s="198"/>
      <c r="H104" s="198"/>
      <c r="I104" s="198"/>
      <c r="J104" s="199">
        <f>J208</f>
        <v>0</v>
      </c>
      <c r="K104" s="13"/>
      <c r="L104" s="196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</row>
    <row r="105" s="9" customFormat="1" ht="24.96" customHeight="1">
      <c r="A105" s="9"/>
      <c r="B105" s="138"/>
      <c r="C105" s="9"/>
      <c r="D105" s="139" t="s">
        <v>143</v>
      </c>
      <c r="E105" s="140"/>
      <c r="F105" s="140"/>
      <c r="G105" s="140"/>
      <c r="H105" s="140"/>
      <c r="I105" s="140"/>
      <c r="J105" s="141">
        <f>J233</f>
        <v>0</v>
      </c>
      <c r="K105" s="9"/>
      <c r="L105" s="13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6"/>
      <c r="B106" s="37"/>
      <c r="C106" s="36"/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144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119" t="str">
        <f>E7</f>
        <v>III/3489 Lípa - průtah, PD - Chodník a parkovací stání</v>
      </c>
      <c r="F115" s="30"/>
      <c r="G115" s="30"/>
      <c r="H115" s="30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136</v>
      </c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6"/>
      <c r="D117" s="36"/>
      <c r="E117" s="65" t="str">
        <f>E9</f>
        <v>SO 102.1 - Chodník - Úsek 1</v>
      </c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6"/>
      <c r="E119" s="36"/>
      <c r="F119" s="25" t="str">
        <f>F12</f>
        <v xml:space="preserve"> </v>
      </c>
      <c r="G119" s="36"/>
      <c r="H119" s="36"/>
      <c r="I119" s="30" t="s">
        <v>22</v>
      </c>
      <c r="J119" s="67" t="str">
        <f>IF(J12="","",J12)</f>
        <v>30. 9. 2024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6"/>
      <c r="E121" s="36"/>
      <c r="F121" s="25" t="str">
        <f>E15</f>
        <v>Obec Lípa</v>
      </c>
      <c r="G121" s="36"/>
      <c r="H121" s="36"/>
      <c r="I121" s="30" t="s">
        <v>32</v>
      </c>
      <c r="J121" s="34" t="str">
        <f>E21</f>
        <v xml:space="preserve"> </v>
      </c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30</v>
      </c>
      <c r="D122" s="36"/>
      <c r="E122" s="36"/>
      <c r="F122" s="25" t="str">
        <f>IF(E18="","",E18)</f>
        <v>Vyplň údaj</v>
      </c>
      <c r="G122" s="36"/>
      <c r="H122" s="36"/>
      <c r="I122" s="30" t="s">
        <v>34</v>
      </c>
      <c r="J122" s="34" t="str">
        <f>E24</f>
        <v>FORVIA CZ, s.r.o.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0" customFormat="1" ht="29.28" customHeight="1">
      <c r="A124" s="142"/>
      <c r="B124" s="143"/>
      <c r="C124" s="144" t="s">
        <v>145</v>
      </c>
      <c r="D124" s="145" t="s">
        <v>64</v>
      </c>
      <c r="E124" s="145" t="s">
        <v>60</v>
      </c>
      <c r="F124" s="145" t="s">
        <v>61</v>
      </c>
      <c r="G124" s="145" t="s">
        <v>146</v>
      </c>
      <c r="H124" s="145" t="s">
        <v>147</v>
      </c>
      <c r="I124" s="145" t="s">
        <v>148</v>
      </c>
      <c r="J124" s="146" t="s">
        <v>140</v>
      </c>
      <c r="K124" s="147" t="s">
        <v>149</v>
      </c>
      <c r="L124" s="148"/>
      <c r="M124" s="84" t="s">
        <v>1</v>
      </c>
      <c r="N124" s="85" t="s">
        <v>43</v>
      </c>
      <c r="O124" s="85" t="s">
        <v>150</v>
      </c>
      <c r="P124" s="85" t="s">
        <v>151</v>
      </c>
      <c r="Q124" s="85" t="s">
        <v>152</v>
      </c>
      <c r="R124" s="85" t="s">
        <v>153</v>
      </c>
      <c r="S124" s="85" t="s">
        <v>154</v>
      </c>
      <c r="T124" s="86" t="s">
        <v>155</v>
      </c>
      <c r="U124" s="142"/>
      <c r="V124" s="142"/>
      <c r="W124" s="142"/>
      <c r="X124" s="142"/>
      <c r="Y124" s="142"/>
      <c r="Z124" s="142"/>
      <c r="AA124" s="142"/>
      <c r="AB124" s="142"/>
      <c r="AC124" s="142"/>
      <c r="AD124" s="142"/>
      <c r="AE124" s="142"/>
    </row>
    <row r="125" s="2" customFormat="1" ht="22.8" customHeight="1">
      <c r="A125" s="36"/>
      <c r="B125" s="37"/>
      <c r="C125" s="91" t="s">
        <v>156</v>
      </c>
      <c r="D125" s="36"/>
      <c r="E125" s="36"/>
      <c r="F125" s="36"/>
      <c r="G125" s="36"/>
      <c r="H125" s="36"/>
      <c r="I125" s="36"/>
      <c r="J125" s="149">
        <f>BK125</f>
        <v>0</v>
      </c>
      <c r="K125" s="36"/>
      <c r="L125" s="37"/>
      <c r="M125" s="87"/>
      <c r="N125" s="71"/>
      <c r="O125" s="88"/>
      <c r="P125" s="150">
        <f>P126+P233</f>
        <v>0</v>
      </c>
      <c r="Q125" s="88"/>
      <c r="R125" s="150">
        <f>R126+R233</f>
        <v>0</v>
      </c>
      <c r="S125" s="88"/>
      <c r="T125" s="151">
        <f>T126+T233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78</v>
      </c>
      <c r="AU125" s="17" t="s">
        <v>142</v>
      </c>
      <c r="BK125" s="152">
        <f>BK126+BK233</f>
        <v>0</v>
      </c>
    </row>
    <row r="126" s="11" customFormat="1" ht="25.92" customHeight="1">
      <c r="A126" s="11"/>
      <c r="B126" s="153"/>
      <c r="C126" s="11"/>
      <c r="D126" s="154" t="s">
        <v>78</v>
      </c>
      <c r="E126" s="155" t="s">
        <v>250</v>
      </c>
      <c r="F126" s="155" t="s">
        <v>251</v>
      </c>
      <c r="G126" s="11"/>
      <c r="H126" s="11"/>
      <c r="I126" s="156"/>
      <c r="J126" s="157">
        <f>BK126</f>
        <v>0</v>
      </c>
      <c r="K126" s="11"/>
      <c r="L126" s="153"/>
      <c r="M126" s="158"/>
      <c r="N126" s="159"/>
      <c r="O126" s="159"/>
      <c r="P126" s="160">
        <f>P127+P161+P171+P176+P181+P199+P208</f>
        <v>0</v>
      </c>
      <c r="Q126" s="159"/>
      <c r="R126" s="160">
        <f>R127+R161+R171+R176+R181+R199+R208</f>
        <v>0</v>
      </c>
      <c r="S126" s="159"/>
      <c r="T126" s="161">
        <f>T127+T161+T171+T176+T181+T199+T208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154" t="s">
        <v>87</v>
      </c>
      <c r="AT126" s="162" t="s">
        <v>78</v>
      </c>
      <c r="AU126" s="162" t="s">
        <v>79</v>
      </c>
      <c r="AY126" s="154" t="s">
        <v>160</v>
      </c>
      <c r="BK126" s="163">
        <f>BK127+BK161+BK171+BK176+BK181+BK199+BK208</f>
        <v>0</v>
      </c>
    </row>
    <row r="127" s="11" customFormat="1" ht="22.8" customHeight="1">
      <c r="A127" s="11"/>
      <c r="B127" s="153"/>
      <c r="C127" s="11"/>
      <c r="D127" s="154" t="s">
        <v>78</v>
      </c>
      <c r="E127" s="200" t="s">
        <v>87</v>
      </c>
      <c r="F127" s="200" t="s">
        <v>252</v>
      </c>
      <c r="G127" s="11"/>
      <c r="H127" s="11"/>
      <c r="I127" s="156"/>
      <c r="J127" s="201">
        <f>BK127</f>
        <v>0</v>
      </c>
      <c r="K127" s="11"/>
      <c r="L127" s="153"/>
      <c r="M127" s="158"/>
      <c r="N127" s="159"/>
      <c r="O127" s="159"/>
      <c r="P127" s="160">
        <f>SUM(P128:P160)</f>
        <v>0</v>
      </c>
      <c r="Q127" s="159"/>
      <c r="R127" s="160">
        <f>SUM(R128:R160)</f>
        <v>0</v>
      </c>
      <c r="S127" s="159"/>
      <c r="T127" s="161">
        <f>SUM(T128:T160)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154" t="s">
        <v>87</v>
      </c>
      <c r="AT127" s="162" t="s">
        <v>78</v>
      </c>
      <c r="AU127" s="162" t="s">
        <v>87</v>
      </c>
      <c r="AY127" s="154" t="s">
        <v>160</v>
      </c>
      <c r="BK127" s="163">
        <f>SUM(BK128:BK160)</f>
        <v>0</v>
      </c>
    </row>
    <row r="128" s="2" customFormat="1" ht="24.15" customHeight="1">
      <c r="A128" s="36"/>
      <c r="B128" s="164"/>
      <c r="C128" s="165" t="s">
        <v>87</v>
      </c>
      <c r="D128" s="165" t="s">
        <v>161</v>
      </c>
      <c r="E128" s="166" t="s">
        <v>253</v>
      </c>
      <c r="F128" s="167" t="s">
        <v>254</v>
      </c>
      <c r="G128" s="168" t="s">
        <v>255</v>
      </c>
      <c r="H128" s="169">
        <v>22.399999999999999</v>
      </c>
      <c r="I128" s="170"/>
      <c r="J128" s="171">
        <f>ROUND(I128*H128,2)</f>
        <v>0</v>
      </c>
      <c r="K128" s="172"/>
      <c r="L128" s="37"/>
      <c r="M128" s="173" t="s">
        <v>1</v>
      </c>
      <c r="N128" s="174" t="s">
        <v>44</v>
      </c>
      <c r="O128" s="75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7" t="s">
        <v>159</v>
      </c>
      <c r="AT128" s="177" t="s">
        <v>161</v>
      </c>
      <c r="AU128" s="177" t="s">
        <v>89</v>
      </c>
      <c r="AY128" s="17" t="s">
        <v>160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7" t="s">
        <v>87</v>
      </c>
      <c r="BK128" s="178">
        <f>ROUND(I128*H128,2)</f>
        <v>0</v>
      </c>
      <c r="BL128" s="17" t="s">
        <v>159</v>
      </c>
      <c r="BM128" s="177" t="s">
        <v>256</v>
      </c>
    </row>
    <row r="129" s="2" customFormat="1">
      <c r="A129" s="36"/>
      <c r="B129" s="37"/>
      <c r="C129" s="36"/>
      <c r="D129" s="179" t="s">
        <v>167</v>
      </c>
      <c r="E129" s="36"/>
      <c r="F129" s="180" t="s">
        <v>254</v>
      </c>
      <c r="G129" s="36"/>
      <c r="H129" s="36"/>
      <c r="I129" s="181"/>
      <c r="J129" s="36"/>
      <c r="K129" s="36"/>
      <c r="L129" s="37"/>
      <c r="M129" s="182"/>
      <c r="N129" s="183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167</v>
      </c>
      <c r="AU129" s="17" t="s">
        <v>89</v>
      </c>
    </row>
    <row r="130" s="2" customFormat="1">
      <c r="A130" s="36"/>
      <c r="B130" s="37"/>
      <c r="C130" s="36"/>
      <c r="D130" s="179" t="s">
        <v>168</v>
      </c>
      <c r="E130" s="36"/>
      <c r="F130" s="184" t="s">
        <v>257</v>
      </c>
      <c r="G130" s="36"/>
      <c r="H130" s="36"/>
      <c r="I130" s="181"/>
      <c r="J130" s="36"/>
      <c r="K130" s="36"/>
      <c r="L130" s="37"/>
      <c r="M130" s="182"/>
      <c r="N130" s="183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168</v>
      </c>
      <c r="AU130" s="17" t="s">
        <v>89</v>
      </c>
    </row>
    <row r="131" s="12" customFormat="1">
      <c r="A131" s="12"/>
      <c r="B131" s="185"/>
      <c r="C131" s="12"/>
      <c r="D131" s="179" t="s">
        <v>170</v>
      </c>
      <c r="E131" s="186" t="s">
        <v>1</v>
      </c>
      <c r="F131" s="187" t="s">
        <v>258</v>
      </c>
      <c r="G131" s="12"/>
      <c r="H131" s="188">
        <v>22.399999999999999</v>
      </c>
      <c r="I131" s="189"/>
      <c r="J131" s="12"/>
      <c r="K131" s="12"/>
      <c r="L131" s="185"/>
      <c r="M131" s="190"/>
      <c r="N131" s="191"/>
      <c r="O131" s="191"/>
      <c r="P131" s="191"/>
      <c r="Q131" s="191"/>
      <c r="R131" s="191"/>
      <c r="S131" s="191"/>
      <c r="T131" s="19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186" t="s">
        <v>170</v>
      </c>
      <c r="AU131" s="186" t="s">
        <v>89</v>
      </c>
      <c r="AV131" s="12" t="s">
        <v>89</v>
      </c>
      <c r="AW131" s="12" t="s">
        <v>33</v>
      </c>
      <c r="AX131" s="12" t="s">
        <v>87</v>
      </c>
      <c r="AY131" s="186" t="s">
        <v>160</v>
      </c>
    </row>
    <row r="132" s="2" customFormat="1" ht="24.15" customHeight="1">
      <c r="A132" s="36"/>
      <c r="B132" s="164"/>
      <c r="C132" s="165" t="s">
        <v>89</v>
      </c>
      <c r="D132" s="165" t="s">
        <v>161</v>
      </c>
      <c r="E132" s="166" t="s">
        <v>259</v>
      </c>
      <c r="F132" s="167" t="s">
        <v>254</v>
      </c>
      <c r="G132" s="168" t="s">
        <v>255</v>
      </c>
      <c r="H132" s="169">
        <v>44.799999999999997</v>
      </c>
      <c r="I132" s="170"/>
      <c r="J132" s="171">
        <f>ROUND(I132*H132,2)</f>
        <v>0</v>
      </c>
      <c r="K132" s="172"/>
      <c r="L132" s="37"/>
      <c r="M132" s="173" t="s">
        <v>1</v>
      </c>
      <c r="N132" s="174" t="s">
        <v>44</v>
      </c>
      <c r="O132" s="75"/>
      <c r="P132" s="175">
        <f>O132*H132</f>
        <v>0</v>
      </c>
      <c r="Q132" s="175">
        <v>0</v>
      </c>
      <c r="R132" s="175">
        <f>Q132*H132</f>
        <v>0</v>
      </c>
      <c r="S132" s="175">
        <v>0</v>
      </c>
      <c r="T132" s="17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7" t="s">
        <v>159</v>
      </c>
      <c r="AT132" s="177" t="s">
        <v>161</v>
      </c>
      <c r="AU132" s="177" t="s">
        <v>89</v>
      </c>
      <c r="AY132" s="17" t="s">
        <v>160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7" t="s">
        <v>87</v>
      </c>
      <c r="BK132" s="178">
        <f>ROUND(I132*H132,2)</f>
        <v>0</v>
      </c>
      <c r="BL132" s="17" t="s">
        <v>159</v>
      </c>
      <c r="BM132" s="177" t="s">
        <v>260</v>
      </c>
    </row>
    <row r="133" s="2" customFormat="1">
      <c r="A133" s="36"/>
      <c r="B133" s="37"/>
      <c r="C133" s="36"/>
      <c r="D133" s="179" t="s">
        <v>167</v>
      </c>
      <c r="E133" s="36"/>
      <c r="F133" s="180" t="s">
        <v>261</v>
      </c>
      <c r="G133" s="36"/>
      <c r="H133" s="36"/>
      <c r="I133" s="181"/>
      <c r="J133" s="36"/>
      <c r="K133" s="36"/>
      <c r="L133" s="37"/>
      <c r="M133" s="182"/>
      <c r="N133" s="183"/>
      <c r="O133" s="75"/>
      <c r="P133" s="75"/>
      <c r="Q133" s="75"/>
      <c r="R133" s="75"/>
      <c r="S133" s="75"/>
      <c r="T133" s="7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167</v>
      </c>
      <c r="AU133" s="17" t="s">
        <v>89</v>
      </c>
    </row>
    <row r="134" s="2" customFormat="1">
      <c r="A134" s="36"/>
      <c r="B134" s="37"/>
      <c r="C134" s="36"/>
      <c r="D134" s="179" t="s">
        <v>168</v>
      </c>
      <c r="E134" s="36"/>
      <c r="F134" s="184" t="s">
        <v>257</v>
      </c>
      <c r="G134" s="36"/>
      <c r="H134" s="36"/>
      <c r="I134" s="181"/>
      <c r="J134" s="36"/>
      <c r="K134" s="36"/>
      <c r="L134" s="37"/>
      <c r="M134" s="182"/>
      <c r="N134" s="183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168</v>
      </c>
      <c r="AU134" s="17" t="s">
        <v>89</v>
      </c>
    </row>
    <row r="135" s="14" customFormat="1">
      <c r="A135" s="14"/>
      <c r="B135" s="202"/>
      <c r="C135" s="14"/>
      <c r="D135" s="179" t="s">
        <v>170</v>
      </c>
      <c r="E135" s="203" t="s">
        <v>1</v>
      </c>
      <c r="F135" s="204" t="s">
        <v>262</v>
      </c>
      <c r="G135" s="14"/>
      <c r="H135" s="203" t="s">
        <v>1</v>
      </c>
      <c r="I135" s="205"/>
      <c r="J135" s="14"/>
      <c r="K135" s="14"/>
      <c r="L135" s="202"/>
      <c r="M135" s="206"/>
      <c r="N135" s="207"/>
      <c r="O135" s="207"/>
      <c r="P135" s="207"/>
      <c r="Q135" s="207"/>
      <c r="R135" s="207"/>
      <c r="S135" s="207"/>
      <c r="T135" s="20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03" t="s">
        <v>170</v>
      </c>
      <c r="AU135" s="203" t="s">
        <v>89</v>
      </c>
      <c r="AV135" s="14" t="s">
        <v>87</v>
      </c>
      <c r="AW135" s="14" t="s">
        <v>33</v>
      </c>
      <c r="AX135" s="14" t="s">
        <v>79</v>
      </c>
      <c r="AY135" s="203" t="s">
        <v>160</v>
      </c>
    </row>
    <row r="136" s="12" customFormat="1">
      <c r="A136" s="12"/>
      <c r="B136" s="185"/>
      <c r="C136" s="12"/>
      <c r="D136" s="179" t="s">
        <v>170</v>
      </c>
      <c r="E136" s="186" t="s">
        <v>1</v>
      </c>
      <c r="F136" s="187" t="s">
        <v>263</v>
      </c>
      <c r="G136" s="12"/>
      <c r="H136" s="188">
        <v>44.799999999999997</v>
      </c>
      <c r="I136" s="189"/>
      <c r="J136" s="12"/>
      <c r="K136" s="12"/>
      <c r="L136" s="185"/>
      <c r="M136" s="190"/>
      <c r="N136" s="191"/>
      <c r="O136" s="191"/>
      <c r="P136" s="191"/>
      <c r="Q136" s="191"/>
      <c r="R136" s="191"/>
      <c r="S136" s="191"/>
      <c r="T136" s="19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6" t="s">
        <v>170</v>
      </c>
      <c r="AU136" s="186" t="s">
        <v>89</v>
      </c>
      <c r="AV136" s="12" t="s">
        <v>89</v>
      </c>
      <c r="AW136" s="12" t="s">
        <v>33</v>
      </c>
      <c r="AX136" s="12" t="s">
        <v>79</v>
      </c>
      <c r="AY136" s="186" t="s">
        <v>160</v>
      </c>
    </row>
    <row r="137" s="2" customFormat="1" ht="24.15" customHeight="1">
      <c r="A137" s="36"/>
      <c r="B137" s="164"/>
      <c r="C137" s="165" t="s">
        <v>178</v>
      </c>
      <c r="D137" s="165" t="s">
        <v>161</v>
      </c>
      <c r="E137" s="166" t="s">
        <v>264</v>
      </c>
      <c r="F137" s="167" t="s">
        <v>265</v>
      </c>
      <c r="G137" s="168" t="s">
        <v>266</v>
      </c>
      <c r="H137" s="169">
        <v>2</v>
      </c>
      <c r="I137" s="170"/>
      <c r="J137" s="171">
        <f>ROUND(I137*H137,2)</f>
        <v>0</v>
      </c>
      <c r="K137" s="172"/>
      <c r="L137" s="37"/>
      <c r="M137" s="173" t="s">
        <v>1</v>
      </c>
      <c r="N137" s="174" t="s">
        <v>44</v>
      </c>
      <c r="O137" s="75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7" t="s">
        <v>159</v>
      </c>
      <c r="AT137" s="177" t="s">
        <v>161</v>
      </c>
      <c r="AU137" s="177" t="s">
        <v>89</v>
      </c>
      <c r="AY137" s="17" t="s">
        <v>160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7" t="s">
        <v>87</v>
      </c>
      <c r="BK137" s="178">
        <f>ROUND(I137*H137,2)</f>
        <v>0</v>
      </c>
      <c r="BL137" s="17" t="s">
        <v>159</v>
      </c>
      <c r="BM137" s="177" t="s">
        <v>267</v>
      </c>
    </row>
    <row r="138" s="2" customFormat="1">
      <c r="A138" s="36"/>
      <c r="B138" s="37"/>
      <c r="C138" s="36"/>
      <c r="D138" s="179" t="s">
        <v>167</v>
      </c>
      <c r="E138" s="36"/>
      <c r="F138" s="180" t="s">
        <v>265</v>
      </c>
      <c r="G138" s="36"/>
      <c r="H138" s="36"/>
      <c r="I138" s="181"/>
      <c r="J138" s="36"/>
      <c r="K138" s="36"/>
      <c r="L138" s="37"/>
      <c r="M138" s="182"/>
      <c r="N138" s="183"/>
      <c r="O138" s="75"/>
      <c r="P138" s="75"/>
      <c r="Q138" s="75"/>
      <c r="R138" s="75"/>
      <c r="S138" s="75"/>
      <c r="T138" s="7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7" t="s">
        <v>167</v>
      </c>
      <c r="AU138" s="17" t="s">
        <v>89</v>
      </c>
    </row>
    <row r="139" s="2" customFormat="1">
      <c r="A139" s="36"/>
      <c r="B139" s="37"/>
      <c r="C139" s="36"/>
      <c r="D139" s="179" t="s">
        <v>168</v>
      </c>
      <c r="E139" s="36"/>
      <c r="F139" s="184" t="s">
        <v>268</v>
      </c>
      <c r="G139" s="36"/>
      <c r="H139" s="36"/>
      <c r="I139" s="181"/>
      <c r="J139" s="36"/>
      <c r="K139" s="36"/>
      <c r="L139" s="37"/>
      <c r="M139" s="182"/>
      <c r="N139" s="183"/>
      <c r="O139" s="75"/>
      <c r="P139" s="75"/>
      <c r="Q139" s="75"/>
      <c r="R139" s="75"/>
      <c r="S139" s="75"/>
      <c r="T139" s="7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168</v>
      </c>
      <c r="AU139" s="17" t="s">
        <v>89</v>
      </c>
    </row>
    <row r="140" s="12" customFormat="1">
      <c r="A140" s="12"/>
      <c r="B140" s="185"/>
      <c r="C140" s="12"/>
      <c r="D140" s="179" t="s">
        <v>170</v>
      </c>
      <c r="E140" s="186" t="s">
        <v>1</v>
      </c>
      <c r="F140" s="187" t="s">
        <v>269</v>
      </c>
      <c r="G140" s="12"/>
      <c r="H140" s="188">
        <v>2</v>
      </c>
      <c r="I140" s="189"/>
      <c r="J140" s="12"/>
      <c r="K140" s="12"/>
      <c r="L140" s="185"/>
      <c r="M140" s="190"/>
      <c r="N140" s="191"/>
      <c r="O140" s="191"/>
      <c r="P140" s="191"/>
      <c r="Q140" s="191"/>
      <c r="R140" s="191"/>
      <c r="S140" s="191"/>
      <c r="T140" s="19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86" t="s">
        <v>170</v>
      </c>
      <c r="AU140" s="186" t="s">
        <v>89</v>
      </c>
      <c r="AV140" s="12" t="s">
        <v>89</v>
      </c>
      <c r="AW140" s="12" t="s">
        <v>33</v>
      </c>
      <c r="AX140" s="12" t="s">
        <v>87</v>
      </c>
      <c r="AY140" s="186" t="s">
        <v>160</v>
      </c>
    </row>
    <row r="141" s="2" customFormat="1" ht="16.5" customHeight="1">
      <c r="A141" s="36"/>
      <c r="B141" s="164"/>
      <c r="C141" s="165" t="s">
        <v>159</v>
      </c>
      <c r="D141" s="165" t="s">
        <v>161</v>
      </c>
      <c r="E141" s="166" t="s">
        <v>270</v>
      </c>
      <c r="F141" s="167" t="s">
        <v>271</v>
      </c>
      <c r="G141" s="168" t="s">
        <v>255</v>
      </c>
      <c r="H141" s="169">
        <v>25</v>
      </c>
      <c r="I141" s="170"/>
      <c r="J141" s="171">
        <f>ROUND(I141*H141,2)</f>
        <v>0</v>
      </c>
      <c r="K141" s="172"/>
      <c r="L141" s="37"/>
      <c r="M141" s="173" t="s">
        <v>1</v>
      </c>
      <c r="N141" s="174" t="s">
        <v>44</v>
      </c>
      <c r="O141" s="75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7" t="s">
        <v>159</v>
      </c>
      <c r="AT141" s="177" t="s">
        <v>161</v>
      </c>
      <c r="AU141" s="177" t="s">
        <v>89</v>
      </c>
      <c r="AY141" s="17" t="s">
        <v>160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7" t="s">
        <v>87</v>
      </c>
      <c r="BK141" s="178">
        <f>ROUND(I141*H141,2)</f>
        <v>0</v>
      </c>
      <c r="BL141" s="17" t="s">
        <v>159</v>
      </c>
      <c r="BM141" s="177" t="s">
        <v>272</v>
      </c>
    </row>
    <row r="142" s="2" customFormat="1">
      <c r="A142" s="36"/>
      <c r="B142" s="37"/>
      <c r="C142" s="36"/>
      <c r="D142" s="179" t="s">
        <v>167</v>
      </c>
      <c r="E142" s="36"/>
      <c r="F142" s="180" t="s">
        <v>271</v>
      </c>
      <c r="G142" s="36"/>
      <c r="H142" s="36"/>
      <c r="I142" s="181"/>
      <c r="J142" s="36"/>
      <c r="K142" s="36"/>
      <c r="L142" s="37"/>
      <c r="M142" s="182"/>
      <c r="N142" s="183"/>
      <c r="O142" s="75"/>
      <c r="P142" s="75"/>
      <c r="Q142" s="75"/>
      <c r="R142" s="75"/>
      <c r="S142" s="75"/>
      <c r="T142" s="7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7" t="s">
        <v>167</v>
      </c>
      <c r="AU142" s="17" t="s">
        <v>89</v>
      </c>
    </row>
    <row r="143" s="2" customFormat="1">
      <c r="A143" s="36"/>
      <c r="B143" s="37"/>
      <c r="C143" s="36"/>
      <c r="D143" s="179" t="s">
        <v>168</v>
      </c>
      <c r="E143" s="36"/>
      <c r="F143" s="184" t="s">
        <v>273</v>
      </c>
      <c r="G143" s="36"/>
      <c r="H143" s="36"/>
      <c r="I143" s="181"/>
      <c r="J143" s="36"/>
      <c r="K143" s="36"/>
      <c r="L143" s="37"/>
      <c r="M143" s="182"/>
      <c r="N143" s="183"/>
      <c r="O143" s="75"/>
      <c r="P143" s="75"/>
      <c r="Q143" s="75"/>
      <c r="R143" s="75"/>
      <c r="S143" s="75"/>
      <c r="T143" s="7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7" t="s">
        <v>168</v>
      </c>
      <c r="AU143" s="17" t="s">
        <v>89</v>
      </c>
    </row>
    <row r="144" s="12" customFormat="1">
      <c r="A144" s="12"/>
      <c r="B144" s="185"/>
      <c r="C144" s="12"/>
      <c r="D144" s="179" t="s">
        <v>170</v>
      </c>
      <c r="E144" s="186" t="s">
        <v>1</v>
      </c>
      <c r="F144" s="187" t="s">
        <v>274</v>
      </c>
      <c r="G144" s="12"/>
      <c r="H144" s="188">
        <v>25</v>
      </c>
      <c r="I144" s="189"/>
      <c r="J144" s="12"/>
      <c r="K144" s="12"/>
      <c r="L144" s="185"/>
      <c r="M144" s="190"/>
      <c r="N144" s="191"/>
      <c r="O144" s="191"/>
      <c r="P144" s="191"/>
      <c r="Q144" s="191"/>
      <c r="R144" s="191"/>
      <c r="S144" s="191"/>
      <c r="T144" s="19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186" t="s">
        <v>170</v>
      </c>
      <c r="AU144" s="186" t="s">
        <v>89</v>
      </c>
      <c r="AV144" s="12" t="s">
        <v>89</v>
      </c>
      <c r="AW144" s="12" t="s">
        <v>33</v>
      </c>
      <c r="AX144" s="12" t="s">
        <v>87</v>
      </c>
      <c r="AY144" s="186" t="s">
        <v>160</v>
      </c>
    </row>
    <row r="145" s="2" customFormat="1" ht="21.75" customHeight="1">
      <c r="A145" s="36"/>
      <c r="B145" s="164"/>
      <c r="C145" s="165" t="s">
        <v>210</v>
      </c>
      <c r="D145" s="165" t="s">
        <v>161</v>
      </c>
      <c r="E145" s="166" t="s">
        <v>275</v>
      </c>
      <c r="F145" s="167" t="s">
        <v>276</v>
      </c>
      <c r="G145" s="168" t="s">
        <v>255</v>
      </c>
      <c r="H145" s="169">
        <v>3.8399999999999999</v>
      </c>
      <c r="I145" s="170"/>
      <c r="J145" s="171">
        <f>ROUND(I145*H145,2)</f>
        <v>0</v>
      </c>
      <c r="K145" s="172"/>
      <c r="L145" s="37"/>
      <c r="M145" s="173" t="s">
        <v>1</v>
      </c>
      <c r="N145" s="174" t="s">
        <v>44</v>
      </c>
      <c r="O145" s="75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77" t="s">
        <v>159</v>
      </c>
      <c r="AT145" s="177" t="s">
        <v>161</v>
      </c>
      <c r="AU145" s="177" t="s">
        <v>89</v>
      </c>
      <c r="AY145" s="17" t="s">
        <v>160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17" t="s">
        <v>87</v>
      </c>
      <c r="BK145" s="178">
        <f>ROUND(I145*H145,2)</f>
        <v>0</v>
      </c>
      <c r="BL145" s="17" t="s">
        <v>159</v>
      </c>
      <c r="BM145" s="177" t="s">
        <v>277</v>
      </c>
    </row>
    <row r="146" s="2" customFormat="1">
      <c r="A146" s="36"/>
      <c r="B146" s="37"/>
      <c r="C146" s="36"/>
      <c r="D146" s="179" t="s">
        <v>167</v>
      </c>
      <c r="E146" s="36"/>
      <c r="F146" s="180" t="s">
        <v>276</v>
      </c>
      <c r="G146" s="36"/>
      <c r="H146" s="36"/>
      <c r="I146" s="181"/>
      <c r="J146" s="36"/>
      <c r="K146" s="36"/>
      <c r="L146" s="37"/>
      <c r="M146" s="182"/>
      <c r="N146" s="183"/>
      <c r="O146" s="75"/>
      <c r="P146" s="75"/>
      <c r="Q146" s="75"/>
      <c r="R146" s="75"/>
      <c r="S146" s="75"/>
      <c r="T146" s="7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7" t="s">
        <v>167</v>
      </c>
      <c r="AU146" s="17" t="s">
        <v>89</v>
      </c>
    </row>
    <row r="147" s="2" customFormat="1">
      <c r="A147" s="36"/>
      <c r="B147" s="37"/>
      <c r="C147" s="36"/>
      <c r="D147" s="179" t="s">
        <v>168</v>
      </c>
      <c r="E147" s="36"/>
      <c r="F147" s="184" t="s">
        <v>278</v>
      </c>
      <c r="G147" s="36"/>
      <c r="H147" s="36"/>
      <c r="I147" s="181"/>
      <c r="J147" s="36"/>
      <c r="K147" s="36"/>
      <c r="L147" s="37"/>
      <c r="M147" s="182"/>
      <c r="N147" s="183"/>
      <c r="O147" s="75"/>
      <c r="P147" s="75"/>
      <c r="Q147" s="75"/>
      <c r="R147" s="75"/>
      <c r="S147" s="75"/>
      <c r="T147" s="7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7" t="s">
        <v>168</v>
      </c>
      <c r="AU147" s="17" t="s">
        <v>89</v>
      </c>
    </row>
    <row r="148" s="12" customFormat="1">
      <c r="A148" s="12"/>
      <c r="B148" s="185"/>
      <c r="C148" s="12"/>
      <c r="D148" s="179" t="s">
        <v>170</v>
      </c>
      <c r="E148" s="186" t="s">
        <v>1</v>
      </c>
      <c r="F148" s="187" t="s">
        <v>279</v>
      </c>
      <c r="G148" s="12"/>
      <c r="H148" s="188">
        <v>3.8399999999999999</v>
      </c>
      <c r="I148" s="189"/>
      <c r="J148" s="12"/>
      <c r="K148" s="12"/>
      <c r="L148" s="185"/>
      <c r="M148" s="190"/>
      <c r="N148" s="191"/>
      <c r="O148" s="191"/>
      <c r="P148" s="191"/>
      <c r="Q148" s="191"/>
      <c r="R148" s="191"/>
      <c r="S148" s="191"/>
      <c r="T148" s="19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186" t="s">
        <v>170</v>
      </c>
      <c r="AU148" s="186" t="s">
        <v>89</v>
      </c>
      <c r="AV148" s="12" t="s">
        <v>89</v>
      </c>
      <c r="AW148" s="12" t="s">
        <v>33</v>
      </c>
      <c r="AX148" s="12" t="s">
        <v>87</v>
      </c>
      <c r="AY148" s="186" t="s">
        <v>160</v>
      </c>
    </row>
    <row r="149" s="2" customFormat="1" ht="21.75" customHeight="1">
      <c r="A149" s="36"/>
      <c r="B149" s="164"/>
      <c r="C149" s="165" t="s">
        <v>215</v>
      </c>
      <c r="D149" s="165" t="s">
        <v>161</v>
      </c>
      <c r="E149" s="166" t="s">
        <v>280</v>
      </c>
      <c r="F149" s="167" t="s">
        <v>281</v>
      </c>
      <c r="G149" s="168" t="s">
        <v>255</v>
      </c>
      <c r="H149" s="169">
        <v>3.8399999999999999</v>
      </c>
      <c r="I149" s="170"/>
      <c r="J149" s="171">
        <f>ROUND(I149*H149,2)</f>
        <v>0</v>
      </c>
      <c r="K149" s="172"/>
      <c r="L149" s="37"/>
      <c r="M149" s="173" t="s">
        <v>1</v>
      </c>
      <c r="N149" s="174" t="s">
        <v>44</v>
      </c>
      <c r="O149" s="75"/>
      <c r="P149" s="175">
        <f>O149*H149</f>
        <v>0</v>
      </c>
      <c r="Q149" s="175">
        <v>0</v>
      </c>
      <c r="R149" s="175">
        <f>Q149*H149</f>
        <v>0</v>
      </c>
      <c r="S149" s="175">
        <v>0</v>
      </c>
      <c r="T149" s="17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77" t="s">
        <v>159</v>
      </c>
      <c r="AT149" s="177" t="s">
        <v>161</v>
      </c>
      <c r="AU149" s="177" t="s">
        <v>89</v>
      </c>
      <c r="AY149" s="17" t="s">
        <v>160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17" t="s">
        <v>87</v>
      </c>
      <c r="BK149" s="178">
        <f>ROUND(I149*H149,2)</f>
        <v>0</v>
      </c>
      <c r="BL149" s="17" t="s">
        <v>159</v>
      </c>
      <c r="BM149" s="177" t="s">
        <v>282</v>
      </c>
    </row>
    <row r="150" s="2" customFormat="1">
      <c r="A150" s="36"/>
      <c r="B150" s="37"/>
      <c r="C150" s="36"/>
      <c r="D150" s="179" t="s">
        <v>167</v>
      </c>
      <c r="E150" s="36"/>
      <c r="F150" s="180" t="s">
        <v>281</v>
      </c>
      <c r="G150" s="36"/>
      <c r="H150" s="36"/>
      <c r="I150" s="181"/>
      <c r="J150" s="36"/>
      <c r="K150" s="36"/>
      <c r="L150" s="37"/>
      <c r="M150" s="182"/>
      <c r="N150" s="183"/>
      <c r="O150" s="75"/>
      <c r="P150" s="75"/>
      <c r="Q150" s="75"/>
      <c r="R150" s="75"/>
      <c r="S150" s="75"/>
      <c r="T150" s="7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7" t="s">
        <v>167</v>
      </c>
      <c r="AU150" s="17" t="s">
        <v>89</v>
      </c>
    </row>
    <row r="151" s="2" customFormat="1">
      <c r="A151" s="36"/>
      <c r="B151" s="37"/>
      <c r="C151" s="36"/>
      <c r="D151" s="179" t="s">
        <v>168</v>
      </c>
      <c r="E151" s="36"/>
      <c r="F151" s="184" t="s">
        <v>283</v>
      </c>
      <c r="G151" s="36"/>
      <c r="H151" s="36"/>
      <c r="I151" s="181"/>
      <c r="J151" s="36"/>
      <c r="K151" s="36"/>
      <c r="L151" s="37"/>
      <c r="M151" s="182"/>
      <c r="N151" s="183"/>
      <c r="O151" s="75"/>
      <c r="P151" s="75"/>
      <c r="Q151" s="75"/>
      <c r="R151" s="75"/>
      <c r="S151" s="75"/>
      <c r="T151" s="7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7" t="s">
        <v>168</v>
      </c>
      <c r="AU151" s="17" t="s">
        <v>89</v>
      </c>
    </row>
    <row r="152" s="12" customFormat="1">
      <c r="A152" s="12"/>
      <c r="B152" s="185"/>
      <c r="C152" s="12"/>
      <c r="D152" s="179" t="s">
        <v>170</v>
      </c>
      <c r="E152" s="186" t="s">
        <v>1</v>
      </c>
      <c r="F152" s="187" t="s">
        <v>284</v>
      </c>
      <c r="G152" s="12"/>
      <c r="H152" s="188">
        <v>3.8399999999999999</v>
      </c>
      <c r="I152" s="189"/>
      <c r="J152" s="12"/>
      <c r="K152" s="12"/>
      <c r="L152" s="185"/>
      <c r="M152" s="190"/>
      <c r="N152" s="191"/>
      <c r="O152" s="191"/>
      <c r="P152" s="191"/>
      <c r="Q152" s="191"/>
      <c r="R152" s="191"/>
      <c r="S152" s="191"/>
      <c r="T152" s="19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186" t="s">
        <v>170</v>
      </c>
      <c r="AU152" s="186" t="s">
        <v>89</v>
      </c>
      <c r="AV152" s="12" t="s">
        <v>89</v>
      </c>
      <c r="AW152" s="12" t="s">
        <v>33</v>
      </c>
      <c r="AX152" s="12" t="s">
        <v>87</v>
      </c>
      <c r="AY152" s="186" t="s">
        <v>160</v>
      </c>
    </row>
    <row r="153" s="2" customFormat="1" ht="21.75" customHeight="1">
      <c r="A153" s="36"/>
      <c r="B153" s="164"/>
      <c r="C153" s="165" t="s">
        <v>236</v>
      </c>
      <c r="D153" s="165" t="s">
        <v>161</v>
      </c>
      <c r="E153" s="166" t="s">
        <v>285</v>
      </c>
      <c r="F153" s="167" t="s">
        <v>286</v>
      </c>
      <c r="G153" s="168" t="s">
        <v>287</v>
      </c>
      <c r="H153" s="169">
        <v>125</v>
      </c>
      <c r="I153" s="170"/>
      <c r="J153" s="171">
        <f>ROUND(I153*H153,2)</f>
        <v>0</v>
      </c>
      <c r="K153" s="172"/>
      <c r="L153" s="37"/>
      <c r="M153" s="173" t="s">
        <v>1</v>
      </c>
      <c r="N153" s="174" t="s">
        <v>44</v>
      </c>
      <c r="O153" s="75"/>
      <c r="P153" s="175">
        <f>O153*H153</f>
        <v>0</v>
      </c>
      <c r="Q153" s="175">
        <v>0</v>
      </c>
      <c r="R153" s="175">
        <f>Q153*H153</f>
        <v>0</v>
      </c>
      <c r="S153" s="175">
        <v>0</v>
      </c>
      <c r="T153" s="17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77" t="s">
        <v>159</v>
      </c>
      <c r="AT153" s="177" t="s">
        <v>161</v>
      </c>
      <c r="AU153" s="177" t="s">
        <v>89</v>
      </c>
      <c r="AY153" s="17" t="s">
        <v>160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17" t="s">
        <v>87</v>
      </c>
      <c r="BK153" s="178">
        <f>ROUND(I153*H153,2)</f>
        <v>0</v>
      </c>
      <c r="BL153" s="17" t="s">
        <v>159</v>
      </c>
      <c r="BM153" s="177" t="s">
        <v>288</v>
      </c>
    </row>
    <row r="154" s="2" customFormat="1">
      <c r="A154" s="36"/>
      <c r="B154" s="37"/>
      <c r="C154" s="36"/>
      <c r="D154" s="179" t="s">
        <v>167</v>
      </c>
      <c r="E154" s="36"/>
      <c r="F154" s="180" t="s">
        <v>286</v>
      </c>
      <c r="G154" s="36"/>
      <c r="H154" s="36"/>
      <c r="I154" s="181"/>
      <c r="J154" s="36"/>
      <c r="K154" s="36"/>
      <c r="L154" s="37"/>
      <c r="M154" s="182"/>
      <c r="N154" s="183"/>
      <c r="O154" s="75"/>
      <c r="P154" s="75"/>
      <c r="Q154" s="75"/>
      <c r="R154" s="75"/>
      <c r="S154" s="75"/>
      <c r="T154" s="7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7" t="s">
        <v>167</v>
      </c>
      <c r="AU154" s="17" t="s">
        <v>89</v>
      </c>
    </row>
    <row r="155" s="2" customFormat="1">
      <c r="A155" s="36"/>
      <c r="B155" s="37"/>
      <c r="C155" s="36"/>
      <c r="D155" s="179" t="s">
        <v>168</v>
      </c>
      <c r="E155" s="36"/>
      <c r="F155" s="184" t="s">
        <v>289</v>
      </c>
      <c r="G155" s="36"/>
      <c r="H155" s="36"/>
      <c r="I155" s="181"/>
      <c r="J155" s="36"/>
      <c r="K155" s="36"/>
      <c r="L155" s="37"/>
      <c r="M155" s="182"/>
      <c r="N155" s="183"/>
      <c r="O155" s="75"/>
      <c r="P155" s="75"/>
      <c r="Q155" s="75"/>
      <c r="R155" s="75"/>
      <c r="S155" s="75"/>
      <c r="T155" s="7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7" t="s">
        <v>168</v>
      </c>
      <c r="AU155" s="17" t="s">
        <v>89</v>
      </c>
    </row>
    <row r="156" s="12" customFormat="1">
      <c r="A156" s="12"/>
      <c r="B156" s="185"/>
      <c r="C156" s="12"/>
      <c r="D156" s="179" t="s">
        <v>170</v>
      </c>
      <c r="E156" s="186" t="s">
        <v>1</v>
      </c>
      <c r="F156" s="187" t="s">
        <v>290</v>
      </c>
      <c r="G156" s="12"/>
      <c r="H156" s="188">
        <v>125</v>
      </c>
      <c r="I156" s="189"/>
      <c r="J156" s="12"/>
      <c r="K156" s="12"/>
      <c r="L156" s="185"/>
      <c r="M156" s="190"/>
      <c r="N156" s="191"/>
      <c r="O156" s="191"/>
      <c r="P156" s="191"/>
      <c r="Q156" s="191"/>
      <c r="R156" s="191"/>
      <c r="S156" s="191"/>
      <c r="T156" s="19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186" t="s">
        <v>170</v>
      </c>
      <c r="AU156" s="186" t="s">
        <v>89</v>
      </c>
      <c r="AV156" s="12" t="s">
        <v>89</v>
      </c>
      <c r="AW156" s="12" t="s">
        <v>33</v>
      </c>
      <c r="AX156" s="12" t="s">
        <v>87</v>
      </c>
      <c r="AY156" s="186" t="s">
        <v>160</v>
      </c>
    </row>
    <row r="157" s="2" customFormat="1" ht="16.5" customHeight="1">
      <c r="A157" s="36"/>
      <c r="B157" s="164"/>
      <c r="C157" s="165" t="s">
        <v>237</v>
      </c>
      <c r="D157" s="165" t="s">
        <v>161</v>
      </c>
      <c r="E157" s="166" t="s">
        <v>291</v>
      </c>
      <c r="F157" s="167" t="s">
        <v>292</v>
      </c>
      <c r="G157" s="168" t="s">
        <v>287</v>
      </c>
      <c r="H157" s="169">
        <v>84</v>
      </c>
      <c r="I157" s="170"/>
      <c r="J157" s="171">
        <f>ROUND(I157*H157,2)</f>
        <v>0</v>
      </c>
      <c r="K157" s="172"/>
      <c r="L157" s="37"/>
      <c r="M157" s="173" t="s">
        <v>1</v>
      </c>
      <c r="N157" s="174" t="s">
        <v>44</v>
      </c>
      <c r="O157" s="75"/>
      <c r="P157" s="175">
        <f>O157*H157</f>
        <v>0</v>
      </c>
      <c r="Q157" s="175">
        <v>0</v>
      </c>
      <c r="R157" s="175">
        <f>Q157*H157</f>
        <v>0</v>
      </c>
      <c r="S157" s="175">
        <v>0</v>
      </c>
      <c r="T157" s="17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77" t="s">
        <v>159</v>
      </c>
      <c r="AT157" s="177" t="s">
        <v>161</v>
      </c>
      <c r="AU157" s="177" t="s">
        <v>89</v>
      </c>
      <c r="AY157" s="17" t="s">
        <v>160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7" t="s">
        <v>87</v>
      </c>
      <c r="BK157" s="178">
        <f>ROUND(I157*H157,2)</f>
        <v>0</v>
      </c>
      <c r="BL157" s="17" t="s">
        <v>159</v>
      </c>
      <c r="BM157" s="177" t="s">
        <v>293</v>
      </c>
    </row>
    <row r="158" s="2" customFormat="1">
      <c r="A158" s="36"/>
      <c r="B158" s="37"/>
      <c r="C158" s="36"/>
      <c r="D158" s="179" t="s">
        <v>167</v>
      </c>
      <c r="E158" s="36"/>
      <c r="F158" s="180" t="s">
        <v>292</v>
      </c>
      <c r="G158" s="36"/>
      <c r="H158" s="36"/>
      <c r="I158" s="181"/>
      <c r="J158" s="36"/>
      <c r="K158" s="36"/>
      <c r="L158" s="37"/>
      <c r="M158" s="182"/>
      <c r="N158" s="183"/>
      <c r="O158" s="75"/>
      <c r="P158" s="75"/>
      <c r="Q158" s="75"/>
      <c r="R158" s="75"/>
      <c r="S158" s="75"/>
      <c r="T158" s="7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7" t="s">
        <v>167</v>
      </c>
      <c r="AU158" s="17" t="s">
        <v>89</v>
      </c>
    </row>
    <row r="159" s="2" customFormat="1">
      <c r="A159" s="36"/>
      <c r="B159" s="37"/>
      <c r="C159" s="36"/>
      <c r="D159" s="179" t="s">
        <v>168</v>
      </c>
      <c r="E159" s="36"/>
      <c r="F159" s="184" t="s">
        <v>294</v>
      </c>
      <c r="G159" s="36"/>
      <c r="H159" s="36"/>
      <c r="I159" s="181"/>
      <c r="J159" s="36"/>
      <c r="K159" s="36"/>
      <c r="L159" s="37"/>
      <c r="M159" s="182"/>
      <c r="N159" s="183"/>
      <c r="O159" s="75"/>
      <c r="P159" s="75"/>
      <c r="Q159" s="75"/>
      <c r="R159" s="75"/>
      <c r="S159" s="75"/>
      <c r="T159" s="7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7" t="s">
        <v>168</v>
      </c>
      <c r="AU159" s="17" t="s">
        <v>89</v>
      </c>
    </row>
    <row r="160" s="12" customFormat="1">
      <c r="A160" s="12"/>
      <c r="B160" s="185"/>
      <c r="C160" s="12"/>
      <c r="D160" s="179" t="s">
        <v>170</v>
      </c>
      <c r="E160" s="186" t="s">
        <v>1</v>
      </c>
      <c r="F160" s="187" t="s">
        <v>295</v>
      </c>
      <c r="G160" s="12"/>
      <c r="H160" s="188">
        <v>84</v>
      </c>
      <c r="I160" s="189"/>
      <c r="J160" s="12"/>
      <c r="K160" s="12"/>
      <c r="L160" s="185"/>
      <c r="M160" s="190"/>
      <c r="N160" s="191"/>
      <c r="O160" s="191"/>
      <c r="P160" s="191"/>
      <c r="Q160" s="191"/>
      <c r="R160" s="191"/>
      <c r="S160" s="191"/>
      <c r="T160" s="19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186" t="s">
        <v>170</v>
      </c>
      <c r="AU160" s="186" t="s">
        <v>89</v>
      </c>
      <c r="AV160" s="12" t="s">
        <v>89</v>
      </c>
      <c r="AW160" s="12" t="s">
        <v>33</v>
      </c>
      <c r="AX160" s="12" t="s">
        <v>87</v>
      </c>
      <c r="AY160" s="186" t="s">
        <v>160</v>
      </c>
    </row>
    <row r="161" s="11" customFormat="1" ht="22.8" customHeight="1">
      <c r="A161" s="11"/>
      <c r="B161" s="153"/>
      <c r="C161" s="11"/>
      <c r="D161" s="154" t="s">
        <v>78</v>
      </c>
      <c r="E161" s="200" t="s">
        <v>89</v>
      </c>
      <c r="F161" s="200" t="s">
        <v>296</v>
      </c>
      <c r="G161" s="11"/>
      <c r="H161" s="11"/>
      <c r="I161" s="156"/>
      <c r="J161" s="201">
        <f>BK161</f>
        <v>0</v>
      </c>
      <c r="K161" s="11"/>
      <c r="L161" s="153"/>
      <c r="M161" s="158"/>
      <c r="N161" s="159"/>
      <c r="O161" s="159"/>
      <c r="P161" s="160">
        <f>SUM(P162:P170)</f>
        <v>0</v>
      </c>
      <c r="Q161" s="159"/>
      <c r="R161" s="160">
        <f>SUM(R162:R170)</f>
        <v>0</v>
      </c>
      <c r="S161" s="159"/>
      <c r="T161" s="161">
        <f>SUM(T162:T170)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154" t="s">
        <v>87</v>
      </c>
      <c r="AT161" s="162" t="s">
        <v>78</v>
      </c>
      <c r="AU161" s="162" t="s">
        <v>87</v>
      </c>
      <c r="AY161" s="154" t="s">
        <v>160</v>
      </c>
      <c r="BK161" s="163">
        <f>SUM(BK162:BK170)</f>
        <v>0</v>
      </c>
    </row>
    <row r="162" s="2" customFormat="1" ht="16.5" customHeight="1">
      <c r="A162" s="36"/>
      <c r="B162" s="164"/>
      <c r="C162" s="165" t="s">
        <v>239</v>
      </c>
      <c r="D162" s="165" t="s">
        <v>161</v>
      </c>
      <c r="E162" s="166" t="s">
        <v>297</v>
      </c>
      <c r="F162" s="167" t="s">
        <v>298</v>
      </c>
      <c r="G162" s="168" t="s">
        <v>255</v>
      </c>
      <c r="H162" s="169">
        <v>44.799999999999997</v>
      </c>
      <c r="I162" s="170"/>
      <c r="J162" s="171">
        <f>ROUND(I162*H162,2)</f>
        <v>0</v>
      </c>
      <c r="K162" s="172"/>
      <c r="L162" s="37"/>
      <c r="M162" s="173" t="s">
        <v>1</v>
      </c>
      <c r="N162" s="174" t="s">
        <v>44</v>
      </c>
      <c r="O162" s="75"/>
      <c r="P162" s="175">
        <f>O162*H162</f>
        <v>0</v>
      </c>
      <c r="Q162" s="175">
        <v>0</v>
      </c>
      <c r="R162" s="175">
        <f>Q162*H162</f>
        <v>0</v>
      </c>
      <c r="S162" s="175">
        <v>0</v>
      </c>
      <c r="T162" s="17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77" t="s">
        <v>159</v>
      </c>
      <c r="AT162" s="177" t="s">
        <v>161</v>
      </c>
      <c r="AU162" s="177" t="s">
        <v>89</v>
      </c>
      <c r="AY162" s="17" t="s">
        <v>160</v>
      </c>
      <c r="BE162" s="178">
        <f>IF(N162="základní",J162,0)</f>
        <v>0</v>
      </c>
      <c r="BF162" s="178">
        <f>IF(N162="snížená",J162,0)</f>
        <v>0</v>
      </c>
      <c r="BG162" s="178">
        <f>IF(N162="zákl. přenesená",J162,0)</f>
        <v>0</v>
      </c>
      <c r="BH162" s="178">
        <f>IF(N162="sníž. přenesená",J162,0)</f>
        <v>0</v>
      </c>
      <c r="BI162" s="178">
        <f>IF(N162="nulová",J162,0)</f>
        <v>0</v>
      </c>
      <c r="BJ162" s="17" t="s">
        <v>87</v>
      </c>
      <c r="BK162" s="178">
        <f>ROUND(I162*H162,2)</f>
        <v>0</v>
      </c>
      <c r="BL162" s="17" t="s">
        <v>159</v>
      </c>
      <c r="BM162" s="177" t="s">
        <v>299</v>
      </c>
    </row>
    <row r="163" s="2" customFormat="1">
      <c r="A163" s="36"/>
      <c r="B163" s="37"/>
      <c r="C163" s="36"/>
      <c r="D163" s="179" t="s">
        <v>167</v>
      </c>
      <c r="E163" s="36"/>
      <c r="F163" s="180" t="s">
        <v>300</v>
      </c>
      <c r="G163" s="36"/>
      <c r="H163" s="36"/>
      <c r="I163" s="181"/>
      <c r="J163" s="36"/>
      <c r="K163" s="36"/>
      <c r="L163" s="37"/>
      <c r="M163" s="182"/>
      <c r="N163" s="183"/>
      <c r="O163" s="75"/>
      <c r="P163" s="75"/>
      <c r="Q163" s="75"/>
      <c r="R163" s="75"/>
      <c r="S163" s="75"/>
      <c r="T163" s="7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7" t="s">
        <v>167</v>
      </c>
      <c r="AU163" s="17" t="s">
        <v>89</v>
      </c>
    </row>
    <row r="164" s="2" customFormat="1">
      <c r="A164" s="36"/>
      <c r="B164" s="37"/>
      <c r="C164" s="36"/>
      <c r="D164" s="179" t="s">
        <v>168</v>
      </c>
      <c r="E164" s="36"/>
      <c r="F164" s="184" t="s">
        <v>301</v>
      </c>
      <c r="G164" s="36"/>
      <c r="H164" s="36"/>
      <c r="I164" s="181"/>
      <c r="J164" s="36"/>
      <c r="K164" s="36"/>
      <c r="L164" s="37"/>
      <c r="M164" s="182"/>
      <c r="N164" s="183"/>
      <c r="O164" s="75"/>
      <c r="P164" s="75"/>
      <c r="Q164" s="75"/>
      <c r="R164" s="75"/>
      <c r="S164" s="75"/>
      <c r="T164" s="7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7" t="s">
        <v>168</v>
      </c>
      <c r="AU164" s="17" t="s">
        <v>89</v>
      </c>
    </row>
    <row r="165" s="14" customFormat="1">
      <c r="A165" s="14"/>
      <c r="B165" s="202"/>
      <c r="C165" s="14"/>
      <c r="D165" s="179" t="s">
        <v>170</v>
      </c>
      <c r="E165" s="203" t="s">
        <v>1</v>
      </c>
      <c r="F165" s="204" t="s">
        <v>302</v>
      </c>
      <c r="G165" s="14"/>
      <c r="H165" s="203" t="s">
        <v>1</v>
      </c>
      <c r="I165" s="205"/>
      <c r="J165" s="14"/>
      <c r="K165" s="14"/>
      <c r="L165" s="202"/>
      <c r="M165" s="206"/>
      <c r="N165" s="207"/>
      <c r="O165" s="207"/>
      <c r="P165" s="207"/>
      <c r="Q165" s="207"/>
      <c r="R165" s="207"/>
      <c r="S165" s="207"/>
      <c r="T165" s="20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3" t="s">
        <v>170</v>
      </c>
      <c r="AU165" s="203" t="s">
        <v>89</v>
      </c>
      <c r="AV165" s="14" t="s">
        <v>87</v>
      </c>
      <c r="AW165" s="14" t="s">
        <v>33</v>
      </c>
      <c r="AX165" s="14" t="s">
        <v>79</v>
      </c>
      <c r="AY165" s="203" t="s">
        <v>160</v>
      </c>
    </row>
    <row r="166" s="12" customFormat="1">
      <c r="A166" s="12"/>
      <c r="B166" s="185"/>
      <c r="C166" s="12"/>
      <c r="D166" s="179" t="s">
        <v>170</v>
      </c>
      <c r="E166" s="186" t="s">
        <v>1</v>
      </c>
      <c r="F166" s="187" t="s">
        <v>263</v>
      </c>
      <c r="G166" s="12"/>
      <c r="H166" s="188">
        <v>44.799999999999997</v>
      </c>
      <c r="I166" s="189"/>
      <c r="J166" s="12"/>
      <c r="K166" s="12"/>
      <c r="L166" s="185"/>
      <c r="M166" s="190"/>
      <c r="N166" s="191"/>
      <c r="O166" s="191"/>
      <c r="P166" s="191"/>
      <c r="Q166" s="191"/>
      <c r="R166" s="191"/>
      <c r="S166" s="191"/>
      <c r="T166" s="19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186" t="s">
        <v>170</v>
      </c>
      <c r="AU166" s="186" t="s">
        <v>89</v>
      </c>
      <c r="AV166" s="12" t="s">
        <v>89</v>
      </c>
      <c r="AW166" s="12" t="s">
        <v>33</v>
      </c>
      <c r="AX166" s="12" t="s">
        <v>79</v>
      </c>
      <c r="AY166" s="186" t="s">
        <v>160</v>
      </c>
    </row>
    <row r="167" s="2" customFormat="1" ht="16.5" customHeight="1">
      <c r="A167" s="36"/>
      <c r="B167" s="164"/>
      <c r="C167" s="165" t="s">
        <v>303</v>
      </c>
      <c r="D167" s="165" t="s">
        <v>161</v>
      </c>
      <c r="E167" s="166" t="s">
        <v>304</v>
      </c>
      <c r="F167" s="167" t="s">
        <v>305</v>
      </c>
      <c r="G167" s="168" t="s">
        <v>287</v>
      </c>
      <c r="H167" s="169">
        <v>11.84</v>
      </c>
      <c r="I167" s="170"/>
      <c r="J167" s="171">
        <f>ROUND(I167*H167,2)</f>
        <v>0</v>
      </c>
      <c r="K167" s="172"/>
      <c r="L167" s="37"/>
      <c r="M167" s="173" t="s">
        <v>1</v>
      </c>
      <c r="N167" s="174" t="s">
        <v>44</v>
      </c>
      <c r="O167" s="75"/>
      <c r="P167" s="175">
        <f>O167*H167</f>
        <v>0</v>
      </c>
      <c r="Q167" s="175">
        <v>0</v>
      </c>
      <c r="R167" s="175">
        <f>Q167*H167</f>
        <v>0</v>
      </c>
      <c r="S167" s="175">
        <v>0</v>
      </c>
      <c r="T167" s="17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77" t="s">
        <v>159</v>
      </c>
      <c r="AT167" s="177" t="s">
        <v>161</v>
      </c>
      <c r="AU167" s="177" t="s">
        <v>89</v>
      </c>
      <c r="AY167" s="17" t="s">
        <v>160</v>
      </c>
      <c r="BE167" s="178">
        <f>IF(N167="základní",J167,0)</f>
        <v>0</v>
      </c>
      <c r="BF167" s="178">
        <f>IF(N167="snížená",J167,0)</f>
        <v>0</v>
      </c>
      <c r="BG167" s="178">
        <f>IF(N167="zákl. přenesená",J167,0)</f>
        <v>0</v>
      </c>
      <c r="BH167" s="178">
        <f>IF(N167="sníž. přenesená",J167,0)</f>
        <v>0</v>
      </c>
      <c r="BI167" s="178">
        <f>IF(N167="nulová",J167,0)</f>
        <v>0</v>
      </c>
      <c r="BJ167" s="17" t="s">
        <v>87</v>
      </c>
      <c r="BK167" s="178">
        <f>ROUND(I167*H167,2)</f>
        <v>0</v>
      </c>
      <c r="BL167" s="17" t="s">
        <v>159</v>
      </c>
      <c r="BM167" s="177" t="s">
        <v>306</v>
      </c>
    </row>
    <row r="168" s="2" customFormat="1">
      <c r="A168" s="36"/>
      <c r="B168" s="37"/>
      <c r="C168" s="36"/>
      <c r="D168" s="179" t="s">
        <v>167</v>
      </c>
      <c r="E168" s="36"/>
      <c r="F168" s="180" t="s">
        <v>305</v>
      </c>
      <c r="G168" s="36"/>
      <c r="H168" s="36"/>
      <c r="I168" s="181"/>
      <c r="J168" s="36"/>
      <c r="K168" s="36"/>
      <c r="L168" s="37"/>
      <c r="M168" s="182"/>
      <c r="N168" s="183"/>
      <c r="O168" s="75"/>
      <c r="P168" s="75"/>
      <c r="Q168" s="75"/>
      <c r="R168" s="75"/>
      <c r="S168" s="75"/>
      <c r="T168" s="7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7" t="s">
        <v>167</v>
      </c>
      <c r="AU168" s="17" t="s">
        <v>89</v>
      </c>
    </row>
    <row r="169" s="2" customFormat="1">
      <c r="A169" s="36"/>
      <c r="B169" s="37"/>
      <c r="C169" s="36"/>
      <c r="D169" s="179" t="s">
        <v>168</v>
      </c>
      <c r="E169" s="36"/>
      <c r="F169" s="184" t="s">
        <v>307</v>
      </c>
      <c r="G169" s="36"/>
      <c r="H169" s="36"/>
      <c r="I169" s="181"/>
      <c r="J169" s="36"/>
      <c r="K169" s="36"/>
      <c r="L169" s="37"/>
      <c r="M169" s="182"/>
      <c r="N169" s="183"/>
      <c r="O169" s="75"/>
      <c r="P169" s="75"/>
      <c r="Q169" s="75"/>
      <c r="R169" s="75"/>
      <c r="S169" s="75"/>
      <c r="T169" s="7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7" t="s">
        <v>168</v>
      </c>
      <c r="AU169" s="17" t="s">
        <v>89</v>
      </c>
    </row>
    <row r="170" s="12" customFormat="1">
      <c r="A170" s="12"/>
      <c r="B170" s="185"/>
      <c r="C170" s="12"/>
      <c r="D170" s="179" t="s">
        <v>170</v>
      </c>
      <c r="E170" s="186" t="s">
        <v>1</v>
      </c>
      <c r="F170" s="187" t="s">
        <v>308</v>
      </c>
      <c r="G170" s="12"/>
      <c r="H170" s="188">
        <v>11.84</v>
      </c>
      <c r="I170" s="189"/>
      <c r="J170" s="12"/>
      <c r="K170" s="12"/>
      <c r="L170" s="185"/>
      <c r="M170" s="190"/>
      <c r="N170" s="191"/>
      <c r="O170" s="191"/>
      <c r="P170" s="191"/>
      <c r="Q170" s="191"/>
      <c r="R170" s="191"/>
      <c r="S170" s="191"/>
      <c r="T170" s="19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186" t="s">
        <v>170</v>
      </c>
      <c r="AU170" s="186" t="s">
        <v>89</v>
      </c>
      <c r="AV170" s="12" t="s">
        <v>89</v>
      </c>
      <c r="AW170" s="12" t="s">
        <v>33</v>
      </c>
      <c r="AX170" s="12" t="s">
        <v>87</v>
      </c>
      <c r="AY170" s="186" t="s">
        <v>160</v>
      </c>
    </row>
    <row r="171" s="11" customFormat="1" ht="22.8" customHeight="1">
      <c r="A171" s="11"/>
      <c r="B171" s="153"/>
      <c r="C171" s="11"/>
      <c r="D171" s="154" t="s">
        <v>78</v>
      </c>
      <c r="E171" s="200" t="s">
        <v>178</v>
      </c>
      <c r="F171" s="200" t="s">
        <v>309</v>
      </c>
      <c r="G171" s="11"/>
      <c r="H171" s="11"/>
      <c r="I171" s="156"/>
      <c r="J171" s="201">
        <f>BK171</f>
        <v>0</v>
      </c>
      <c r="K171" s="11"/>
      <c r="L171" s="153"/>
      <c r="M171" s="158"/>
      <c r="N171" s="159"/>
      <c r="O171" s="159"/>
      <c r="P171" s="160">
        <f>SUM(P172:P175)</f>
        <v>0</v>
      </c>
      <c r="Q171" s="159"/>
      <c r="R171" s="160">
        <f>SUM(R172:R175)</f>
        <v>0</v>
      </c>
      <c r="S171" s="159"/>
      <c r="T171" s="161">
        <f>SUM(T172:T175)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154" t="s">
        <v>87</v>
      </c>
      <c r="AT171" s="162" t="s">
        <v>78</v>
      </c>
      <c r="AU171" s="162" t="s">
        <v>87</v>
      </c>
      <c r="AY171" s="154" t="s">
        <v>160</v>
      </c>
      <c r="BK171" s="163">
        <f>SUM(BK172:BK175)</f>
        <v>0</v>
      </c>
    </row>
    <row r="172" s="2" customFormat="1" ht="24.15" customHeight="1">
      <c r="A172" s="36"/>
      <c r="B172" s="164"/>
      <c r="C172" s="165" t="s">
        <v>310</v>
      </c>
      <c r="D172" s="165" t="s">
        <v>161</v>
      </c>
      <c r="E172" s="166" t="s">
        <v>311</v>
      </c>
      <c r="F172" s="167" t="s">
        <v>312</v>
      </c>
      <c r="G172" s="168" t="s">
        <v>255</v>
      </c>
      <c r="H172" s="169">
        <v>0.59999999999999998</v>
      </c>
      <c r="I172" s="170"/>
      <c r="J172" s="171">
        <f>ROUND(I172*H172,2)</f>
        <v>0</v>
      </c>
      <c r="K172" s="172"/>
      <c r="L172" s="37"/>
      <c r="M172" s="173" t="s">
        <v>1</v>
      </c>
      <c r="N172" s="174" t="s">
        <v>44</v>
      </c>
      <c r="O172" s="75"/>
      <c r="P172" s="175">
        <f>O172*H172</f>
        <v>0</v>
      </c>
      <c r="Q172" s="175">
        <v>0</v>
      </c>
      <c r="R172" s="175">
        <f>Q172*H172</f>
        <v>0</v>
      </c>
      <c r="S172" s="175">
        <v>0</v>
      </c>
      <c r="T172" s="17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77" t="s">
        <v>159</v>
      </c>
      <c r="AT172" s="177" t="s">
        <v>161</v>
      </c>
      <c r="AU172" s="177" t="s">
        <v>89</v>
      </c>
      <c r="AY172" s="17" t="s">
        <v>160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17" t="s">
        <v>87</v>
      </c>
      <c r="BK172" s="178">
        <f>ROUND(I172*H172,2)</f>
        <v>0</v>
      </c>
      <c r="BL172" s="17" t="s">
        <v>159</v>
      </c>
      <c r="BM172" s="177" t="s">
        <v>313</v>
      </c>
    </row>
    <row r="173" s="2" customFormat="1">
      <c r="A173" s="36"/>
      <c r="B173" s="37"/>
      <c r="C173" s="36"/>
      <c r="D173" s="179" t="s">
        <v>167</v>
      </c>
      <c r="E173" s="36"/>
      <c r="F173" s="180" t="s">
        <v>312</v>
      </c>
      <c r="G173" s="36"/>
      <c r="H173" s="36"/>
      <c r="I173" s="181"/>
      <c r="J173" s="36"/>
      <c r="K173" s="36"/>
      <c r="L173" s="37"/>
      <c r="M173" s="182"/>
      <c r="N173" s="183"/>
      <c r="O173" s="75"/>
      <c r="P173" s="75"/>
      <c r="Q173" s="75"/>
      <c r="R173" s="75"/>
      <c r="S173" s="75"/>
      <c r="T173" s="7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7" t="s">
        <v>167</v>
      </c>
      <c r="AU173" s="17" t="s">
        <v>89</v>
      </c>
    </row>
    <row r="174" s="2" customFormat="1">
      <c r="A174" s="36"/>
      <c r="B174" s="37"/>
      <c r="C174" s="36"/>
      <c r="D174" s="179" t="s">
        <v>168</v>
      </c>
      <c r="E174" s="36"/>
      <c r="F174" s="184" t="s">
        <v>314</v>
      </c>
      <c r="G174" s="36"/>
      <c r="H174" s="36"/>
      <c r="I174" s="181"/>
      <c r="J174" s="36"/>
      <c r="K174" s="36"/>
      <c r="L174" s="37"/>
      <c r="M174" s="182"/>
      <c r="N174" s="183"/>
      <c r="O174" s="75"/>
      <c r="P174" s="75"/>
      <c r="Q174" s="75"/>
      <c r="R174" s="75"/>
      <c r="S174" s="75"/>
      <c r="T174" s="7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7" t="s">
        <v>168</v>
      </c>
      <c r="AU174" s="17" t="s">
        <v>89</v>
      </c>
    </row>
    <row r="175" s="12" customFormat="1">
      <c r="A175" s="12"/>
      <c r="B175" s="185"/>
      <c r="C175" s="12"/>
      <c r="D175" s="179" t="s">
        <v>170</v>
      </c>
      <c r="E175" s="186" t="s">
        <v>1</v>
      </c>
      <c r="F175" s="187" t="s">
        <v>315</v>
      </c>
      <c r="G175" s="12"/>
      <c r="H175" s="188">
        <v>0.59999999999999998</v>
      </c>
      <c r="I175" s="189"/>
      <c r="J175" s="12"/>
      <c r="K175" s="12"/>
      <c r="L175" s="185"/>
      <c r="M175" s="190"/>
      <c r="N175" s="191"/>
      <c r="O175" s="191"/>
      <c r="P175" s="191"/>
      <c r="Q175" s="191"/>
      <c r="R175" s="191"/>
      <c r="S175" s="191"/>
      <c r="T175" s="19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186" t="s">
        <v>170</v>
      </c>
      <c r="AU175" s="186" t="s">
        <v>89</v>
      </c>
      <c r="AV175" s="12" t="s">
        <v>89</v>
      </c>
      <c r="AW175" s="12" t="s">
        <v>33</v>
      </c>
      <c r="AX175" s="12" t="s">
        <v>87</v>
      </c>
      <c r="AY175" s="186" t="s">
        <v>160</v>
      </c>
    </row>
    <row r="176" s="11" customFormat="1" ht="22.8" customHeight="1">
      <c r="A176" s="11"/>
      <c r="B176" s="153"/>
      <c r="C176" s="11"/>
      <c r="D176" s="154" t="s">
        <v>78</v>
      </c>
      <c r="E176" s="200" t="s">
        <v>159</v>
      </c>
      <c r="F176" s="200" t="s">
        <v>316</v>
      </c>
      <c r="G176" s="11"/>
      <c r="H176" s="11"/>
      <c r="I176" s="156"/>
      <c r="J176" s="201">
        <f>BK176</f>
        <v>0</v>
      </c>
      <c r="K176" s="11"/>
      <c r="L176" s="153"/>
      <c r="M176" s="158"/>
      <c r="N176" s="159"/>
      <c r="O176" s="159"/>
      <c r="P176" s="160">
        <f>SUM(P177:P180)</f>
        <v>0</v>
      </c>
      <c r="Q176" s="159"/>
      <c r="R176" s="160">
        <f>SUM(R177:R180)</f>
        <v>0</v>
      </c>
      <c r="S176" s="159"/>
      <c r="T176" s="161">
        <f>SUM(T177:T180)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154" t="s">
        <v>87</v>
      </c>
      <c r="AT176" s="162" t="s">
        <v>78</v>
      </c>
      <c r="AU176" s="162" t="s">
        <v>87</v>
      </c>
      <c r="AY176" s="154" t="s">
        <v>160</v>
      </c>
      <c r="BK176" s="163">
        <f>SUM(BK177:BK180)</f>
        <v>0</v>
      </c>
    </row>
    <row r="177" s="2" customFormat="1" ht="16.5" customHeight="1">
      <c r="A177" s="36"/>
      <c r="B177" s="164"/>
      <c r="C177" s="165" t="s">
        <v>8</v>
      </c>
      <c r="D177" s="165" t="s">
        <v>161</v>
      </c>
      <c r="E177" s="166" t="s">
        <v>317</v>
      </c>
      <c r="F177" s="167" t="s">
        <v>318</v>
      </c>
      <c r="G177" s="168" t="s">
        <v>255</v>
      </c>
      <c r="H177" s="169">
        <v>0.80000000000000004</v>
      </c>
      <c r="I177" s="170"/>
      <c r="J177" s="171">
        <f>ROUND(I177*H177,2)</f>
        <v>0</v>
      </c>
      <c r="K177" s="172"/>
      <c r="L177" s="37"/>
      <c r="M177" s="173" t="s">
        <v>1</v>
      </c>
      <c r="N177" s="174" t="s">
        <v>44</v>
      </c>
      <c r="O177" s="75"/>
      <c r="P177" s="175">
        <f>O177*H177</f>
        <v>0</v>
      </c>
      <c r="Q177" s="175">
        <v>0</v>
      </c>
      <c r="R177" s="175">
        <f>Q177*H177</f>
        <v>0</v>
      </c>
      <c r="S177" s="175">
        <v>0</v>
      </c>
      <c r="T177" s="17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77" t="s">
        <v>159</v>
      </c>
      <c r="AT177" s="177" t="s">
        <v>161</v>
      </c>
      <c r="AU177" s="177" t="s">
        <v>89</v>
      </c>
      <c r="AY177" s="17" t="s">
        <v>160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17" t="s">
        <v>87</v>
      </c>
      <c r="BK177" s="178">
        <f>ROUND(I177*H177,2)</f>
        <v>0</v>
      </c>
      <c r="BL177" s="17" t="s">
        <v>159</v>
      </c>
      <c r="BM177" s="177" t="s">
        <v>319</v>
      </c>
    </row>
    <row r="178" s="2" customFormat="1">
      <c r="A178" s="36"/>
      <c r="B178" s="37"/>
      <c r="C178" s="36"/>
      <c r="D178" s="179" t="s">
        <v>167</v>
      </c>
      <c r="E178" s="36"/>
      <c r="F178" s="180" t="s">
        <v>318</v>
      </c>
      <c r="G178" s="36"/>
      <c r="H178" s="36"/>
      <c r="I178" s="181"/>
      <c r="J178" s="36"/>
      <c r="K178" s="36"/>
      <c r="L178" s="37"/>
      <c r="M178" s="182"/>
      <c r="N178" s="183"/>
      <c r="O178" s="75"/>
      <c r="P178" s="75"/>
      <c r="Q178" s="75"/>
      <c r="R178" s="75"/>
      <c r="S178" s="75"/>
      <c r="T178" s="7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7" t="s">
        <v>167</v>
      </c>
      <c r="AU178" s="17" t="s">
        <v>89</v>
      </c>
    </row>
    <row r="179" s="2" customFormat="1">
      <c r="A179" s="36"/>
      <c r="B179" s="37"/>
      <c r="C179" s="36"/>
      <c r="D179" s="179" t="s">
        <v>168</v>
      </c>
      <c r="E179" s="36"/>
      <c r="F179" s="184" t="s">
        <v>320</v>
      </c>
      <c r="G179" s="36"/>
      <c r="H179" s="36"/>
      <c r="I179" s="181"/>
      <c r="J179" s="36"/>
      <c r="K179" s="36"/>
      <c r="L179" s="37"/>
      <c r="M179" s="182"/>
      <c r="N179" s="183"/>
      <c r="O179" s="75"/>
      <c r="P179" s="75"/>
      <c r="Q179" s="75"/>
      <c r="R179" s="75"/>
      <c r="S179" s="75"/>
      <c r="T179" s="7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7" t="s">
        <v>168</v>
      </c>
      <c r="AU179" s="17" t="s">
        <v>89</v>
      </c>
    </row>
    <row r="180" s="12" customFormat="1">
      <c r="A180" s="12"/>
      <c r="B180" s="185"/>
      <c r="C180" s="12"/>
      <c r="D180" s="179" t="s">
        <v>170</v>
      </c>
      <c r="E180" s="186" t="s">
        <v>1</v>
      </c>
      <c r="F180" s="187" t="s">
        <v>321</v>
      </c>
      <c r="G180" s="12"/>
      <c r="H180" s="188">
        <v>0.80000000000000004</v>
      </c>
      <c r="I180" s="189"/>
      <c r="J180" s="12"/>
      <c r="K180" s="12"/>
      <c r="L180" s="185"/>
      <c r="M180" s="190"/>
      <c r="N180" s="191"/>
      <c r="O180" s="191"/>
      <c r="P180" s="191"/>
      <c r="Q180" s="191"/>
      <c r="R180" s="191"/>
      <c r="S180" s="191"/>
      <c r="T180" s="19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186" t="s">
        <v>170</v>
      </c>
      <c r="AU180" s="186" t="s">
        <v>89</v>
      </c>
      <c r="AV180" s="12" t="s">
        <v>89</v>
      </c>
      <c r="AW180" s="12" t="s">
        <v>33</v>
      </c>
      <c r="AX180" s="12" t="s">
        <v>87</v>
      </c>
      <c r="AY180" s="186" t="s">
        <v>160</v>
      </c>
    </row>
    <row r="181" s="11" customFormat="1" ht="22.8" customHeight="1">
      <c r="A181" s="11"/>
      <c r="B181" s="153"/>
      <c r="C181" s="11"/>
      <c r="D181" s="154" t="s">
        <v>78</v>
      </c>
      <c r="E181" s="200" t="s">
        <v>210</v>
      </c>
      <c r="F181" s="200" t="s">
        <v>322</v>
      </c>
      <c r="G181" s="11"/>
      <c r="H181" s="11"/>
      <c r="I181" s="156"/>
      <c r="J181" s="201">
        <f>BK181</f>
        <v>0</v>
      </c>
      <c r="K181" s="11"/>
      <c r="L181" s="153"/>
      <c r="M181" s="158"/>
      <c r="N181" s="159"/>
      <c r="O181" s="159"/>
      <c r="P181" s="160">
        <f>SUM(P182:P198)</f>
        <v>0</v>
      </c>
      <c r="Q181" s="159"/>
      <c r="R181" s="160">
        <f>SUM(R182:R198)</f>
        <v>0</v>
      </c>
      <c r="S181" s="159"/>
      <c r="T181" s="161">
        <f>SUM(T182:T198)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154" t="s">
        <v>87</v>
      </c>
      <c r="AT181" s="162" t="s">
        <v>78</v>
      </c>
      <c r="AU181" s="162" t="s">
        <v>87</v>
      </c>
      <c r="AY181" s="154" t="s">
        <v>160</v>
      </c>
      <c r="BK181" s="163">
        <f>SUM(BK182:BK198)</f>
        <v>0</v>
      </c>
    </row>
    <row r="182" s="2" customFormat="1" ht="16.5" customHeight="1">
      <c r="A182" s="36"/>
      <c r="B182" s="164"/>
      <c r="C182" s="165" t="s">
        <v>323</v>
      </c>
      <c r="D182" s="165" t="s">
        <v>161</v>
      </c>
      <c r="E182" s="166" t="s">
        <v>324</v>
      </c>
      <c r="F182" s="167" t="s">
        <v>325</v>
      </c>
      <c r="G182" s="168" t="s">
        <v>255</v>
      </c>
      <c r="H182" s="169">
        <v>22.399999999999999</v>
      </c>
      <c r="I182" s="170"/>
      <c r="J182" s="171">
        <f>ROUND(I182*H182,2)</f>
        <v>0</v>
      </c>
      <c r="K182" s="172"/>
      <c r="L182" s="37"/>
      <c r="M182" s="173" t="s">
        <v>1</v>
      </c>
      <c r="N182" s="174" t="s">
        <v>44</v>
      </c>
      <c r="O182" s="75"/>
      <c r="P182" s="175">
        <f>O182*H182</f>
        <v>0</v>
      </c>
      <c r="Q182" s="175">
        <v>0</v>
      </c>
      <c r="R182" s="175">
        <f>Q182*H182</f>
        <v>0</v>
      </c>
      <c r="S182" s="175">
        <v>0</v>
      </c>
      <c r="T182" s="17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77" t="s">
        <v>159</v>
      </c>
      <c r="AT182" s="177" t="s">
        <v>161</v>
      </c>
      <c r="AU182" s="177" t="s">
        <v>89</v>
      </c>
      <c r="AY182" s="17" t="s">
        <v>160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17" t="s">
        <v>87</v>
      </c>
      <c r="BK182" s="178">
        <f>ROUND(I182*H182,2)</f>
        <v>0</v>
      </c>
      <c r="BL182" s="17" t="s">
        <v>159</v>
      </c>
      <c r="BM182" s="177" t="s">
        <v>326</v>
      </c>
    </row>
    <row r="183" s="2" customFormat="1">
      <c r="A183" s="36"/>
      <c r="B183" s="37"/>
      <c r="C183" s="36"/>
      <c r="D183" s="179" t="s">
        <v>167</v>
      </c>
      <c r="E183" s="36"/>
      <c r="F183" s="180" t="s">
        <v>325</v>
      </c>
      <c r="G183" s="36"/>
      <c r="H183" s="36"/>
      <c r="I183" s="181"/>
      <c r="J183" s="36"/>
      <c r="K183" s="36"/>
      <c r="L183" s="37"/>
      <c r="M183" s="182"/>
      <c r="N183" s="183"/>
      <c r="O183" s="75"/>
      <c r="P183" s="75"/>
      <c r="Q183" s="75"/>
      <c r="R183" s="75"/>
      <c r="S183" s="75"/>
      <c r="T183" s="7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7" t="s">
        <v>167</v>
      </c>
      <c r="AU183" s="17" t="s">
        <v>89</v>
      </c>
    </row>
    <row r="184" s="2" customFormat="1">
      <c r="A184" s="36"/>
      <c r="B184" s="37"/>
      <c r="C184" s="36"/>
      <c r="D184" s="179" t="s">
        <v>168</v>
      </c>
      <c r="E184" s="36"/>
      <c r="F184" s="184" t="s">
        <v>327</v>
      </c>
      <c r="G184" s="36"/>
      <c r="H184" s="36"/>
      <c r="I184" s="181"/>
      <c r="J184" s="36"/>
      <c r="K184" s="36"/>
      <c r="L184" s="37"/>
      <c r="M184" s="182"/>
      <c r="N184" s="183"/>
      <c r="O184" s="75"/>
      <c r="P184" s="75"/>
      <c r="Q184" s="75"/>
      <c r="R184" s="75"/>
      <c r="S184" s="75"/>
      <c r="T184" s="7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7" t="s">
        <v>168</v>
      </c>
      <c r="AU184" s="17" t="s">
        <v>89</v>
      </c>
    </row>
    <row r="185" s="12" customFormat="1">
      <c r="A185" s="12"/>
      <c r="B185" s="185"/>
      <c r="C185" s="12"/>
      <c r="D185" s="179" t="s">
        <v>170</v>
      </c>
      <c r="E185" s="186" t="s">
        <v>1</v>
      </c>
      <c r="F185" s="187" t="s">
        <v>328</v>
      </c>
      <c r="G185" s="12"/>
      <c r="H185" s="188">
        <v>22.399999999999999</v>
      </c>
      <c r="I185" s="189"/>
      <c r="J185" s="12"/>
      <c r="K185" s="12"/>
      <c r="L185" s="185"/>
      <c r="M185" s="190"/>
      <c r="N185" s="191"/>
      <c r="O185" s="191"/>
      <c r="P185" s="191"/>
      <c r="Q185" s="191"/>
      <c r="R185" s="191"/>
      <c r="S185" s="191"/>
      <c r="T185" s="19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186" t="s">
        <v>170</v>
      </c>
      <c r="AU185" s="186" t="s">
        <v>89</v>
      </c>
      <c r="AV185" s="12" t="s">
        <v>89</v>
      </c>
      <c r="AW185" s="12" t="s">
        <v>33</v>
      </c>
      <c r="AX185" s="12" t="s">
        <v>87</v>
      </c>
      <c r="AY185" s="186" t="s">
        <v>160</v>
      </c>
    </row>
    <row r="186" s="2" customFormat="1" ht="24.15" customHeight="1">
      <c r="A186" s="36"/>
      <c r="B186" s="164"/>
      <c r="C186" s="165" t="s">
        <v>329</v>
      </c>
      <c r="D186" s="165" t="s">
        <v>161</v>
      </c>
      <c r="E186" s="166" t="s">
        <v>330</v>
      </c>
      <c r="F186" s="167" t="s">
        <v>331</v>
      </c>
      <c r="G186" s="168" t="s">
        <v>287</v>
      </c>
      <c r="H186" s="169">
        <v>110</v>
      </c>
      <c r="I186" s="170"/>
      <c r="J186" s="171">
        <f>ROUND(I186*H186,2)</f>
        <v>0</v>
      </c>
      <c r="K186" s="172"/>
      <c r="L186" s="37"/>
      <c r="M186" s="173" t="s">
        <v>1</v>
      </c>
      <c r="N186" s="174" t="s">
        <v>44</v>
      </c>
      <c r="O186" s="75"/>
      <c r="P186" s="175">
        <f>O186*H186</f>
        <v>0</v>
      </c>
      <c r="Q186" s="175">
        <v>0</v>
      </c>
      <c r="R186" s="175">
        <f>Q186*H186</f>
        <v>0</v>
      </c>
      <c r="S186" s="175">
        <v>0</v>
      </c>
      <c r="T186" s="17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77" t="s">
        <v>159</v>
      </c>
      <c r="AT186" s="177" t="s">
        <v>161</v>
      </c>
      <c r="AU186" s="177" t="s">
        <v>89</v>
      </c>
      <c r="AY186" s="17" t="s">
        <v>160</v>
      </c>
      <c r="BE186" s="178">
        <f>IF(N186="základní",J186,0)</f>
        <v>0</v>
      </c>
      <c r="BF186" s="178">
        <f>IF(N186="snížená",J186,0)</f>
        <v>0</v>
      </c>
      <c r="BG186" s="178">
        <f>IF(N186="zákl. přenesená",J186,0)</f>
        <v>0</v>
      </c>
      <c r="BH186" s="178">
        <f>IF(N186="sníž. přenesená",J186,0)</f>
        <v>0</v>
      </c>
      <c r="BI186" s="178">
        <f>IF(N186="nulová",J186,0)</f>
        <v>0</v>
      </c>
      <c r="BJ186" s="17" t="s">
        <v>87</v>
      </c>
      <c r="BK186" s="178">
        <f>ROUND(I186*H186,2)</f>
        <v>0</v>
      </c>
      <c r="BL186" s="17" t="s">
        <v>159</v>
      </c>
      <c r="BM186" s="177" t="s">
        <v>332</v>
      </c>
    </row>
    <row r="187" s="2" customFormat="1">
      <c r="A187" s="36"/>
      <c r="B187" s="37"/>
      <c r="C187" s="36"/>
      <c r="D187" s="179" t="s">
        <v>167</v>
      </c>
      <c r="E187" s="36"/>
      <c r="F187" s="180" t="s">
        <v>331</v>
      </c>
      <c r="G187" s="36"/>
      <c r="H187" s="36"/>
      <c r="I187" s="181"/>
      <c r="J187" s="36"/>
      <c r="K187" s="36"/>
      <c r="L187" s="37"/>
      <c r="M187" s="182"/>
      <c r="N187" s="183"/>
      <c r="O187" s="75"/>
      <c r="P187" s="75"/>
      <c r="Q187" s="75"/>
      <c r="R187" s="75"/>
      <c r="S187" s="75"/>
      <c r="T187" s="7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7" t="s">
        <v>167</v>
      </c>
      <c r="AU187" s="17" t="s">
        <v>89</v>
      </c>
    </row>
    <row r="188" s="2" customFormat="1">
      <c r="A188" s="36"/>
      <c r="B188" s="37"/>
      <c r="C188" s="36"/>
      <c r="D188" s="179" t="s">
        <v>168</v>
      </c>
      <c r="E188" s="36"/>
      <c r="F188" s="184" t="s">
        <v>333</v>
      </c>
      <c r="G188" s="36"/>
      <c r="H188" s="36"/>
      <c r="I188" s="181"/>
      <c r="J188" s="36"/>
      <c r="K188" s="36"/>
      <c r="L188" s="37"/>
      <c r="M188" s="182"/>
      <c r="N188" s="183"/>
      <c r="O188" s="75"/>
      <c r="P188" s="75"/>
      <c r="Q188" s="75"/>
      <c r="R188" s="75"/>
      <c r="S188" s="75"/>
      <c r="T188" s="7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7" t="s">
        <v>168</v>
      </c>
      <c r="AU188" s="17" t="s">
        <v>89</v>
      </c>
    </row>
    <row r="189" s="12" customFormat="1">
      <c r="A189" s="12"/>
      <c r="B189" s="185"/>
      <c r="C189" s="12"/>
      <c r="D189" s="179" t="s">
        <v>170</v>
      </c>
      <c r="E189" s="186" t="s">
        <v>1</v>
      </c>
      <c r="F189" s="187" t="s">
        <v>334</v>
      </c>
      <c r="G189" s="12"/>
      <c r="H189" s="188">
        <v>108</v>
      </c>
      <c r="I189" s="189"/>
      <c r="J189" s="12"/>
      <c r="K189" s="12"/>
      <c r="L189" s="185"/>
      <c r="M189" s="190"/>
      <c r="N189" s="191"/>
      <c r="O189" s="191"/>
      <c r="P189" s="191"/>
      <c r="Q189" s="191"/>
      <c r="R189" s="191"/>
      <c r="S189" s="191"/>
      <c r="T189" s="19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186" t="s">
        <v>170</v>
      </c>
      <c r="AU189" s="186" t="s">
        <v>89</v>
      </c>
      <c r="AV189" s="12" t="s">
        <v>89</v>
      </c>
      <c r="AW189" s="12" t="s">
        <v>33</v>
      </c>
      <c r="AX189" s="12" t="s">
        <v>79</v>
      </c>
      <c r="AY189" s="186" t="s">
        <v>160</v>
      </c>
    </row>
    <row r="190" s="12" customFormat="1">
      <c r="A190" s="12"/>
      <c r="B190" s="185"/>
      <c r="C190" s="12"/>
      <c r="D190" s="179" t="s">
        <v>170</v>
      </c>
      <c r="E190" s="186" t="s">
        <v>1</v>
      </c>
      <c r="F190" s="187" t="s">
        <v>335</v>
      </c>
      <c r="G190" s="12"/>
      <c r="H190" s="188">
        <v>2</v>
      </c>
      <c r="I190" s="189"/>
      <c r="J190" s="12"/>
      <c r="K190" s="12"/>
      <c r="L190" s="185"/>
      <c r="M190" s="190"/>
      <c r="N190" s="191"/>
      <c r="O190" s="191"/>
      <c r="P190" s="191"/>
      <c r="Q190" s="191"/>
      <c r="R190" s="191"/>
      <c r="S190" s="191"/>
      <c r="T190" s="19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186" t="s">
        <v>170</v>
      </c>
      <c r="AU190" s="186" t="s">
        <v>89</v>
      </c>
      <c r="AV190" s="12" t="s">
        <v>89</v>
      </c>
      <c r="AW190" s="12" t="s">
        <v>33</v>
      </c>
      <c r="AX190" s="12" t="s">
        <v>79</v>
      </c>
      <c r="AY190" s="186" t="s">
        <v>160</v>
      </c>
    </row>
    <row r="191" s="2" customFormat="1" ht="24.15" customHeight="1">
      <c r="A191" s="36"/>
      <c r="B191" s="164"/>
      <c r="C191" s="165" t="s">
        <v>336</v>
      </c>
      <c r="D191" s="165" t="s">
        <v>161</v>
      </c>
      <c r="E191" s="166" t="s">
        <v>337</v>
      </c>
      <c r="F191" s="167" t="s">
        <v>338</v>
      </c>
      <c r="G191" s="168" t="s">
        <v>287</v>
      </c>
      <c r="H191" s="169">
        <v>2.5299999999999998</v>
      </c>
      <c r="I191" s="170"/>
      <c r="J191" s="171">
        <f>ROUND(I191*H191,2)</f>
        <v>0</v>
      </c>
      <c r="K191" s="172"/>
      <c r="L191" s="37"/>
      <c r="M191" s="173" t="s">
        <v>1</v>
      </c>
      <c r="N191" s="174" t="s">
        <v>44</v>
      </c>
      <c r="O191" s="75"/>
      <c r="P191" s="175">
        <f>O191*H191</f>
        <v>0</v>
      </c>
      <c r="Q191" s="175">
        <v>0</v>
      </c>
      <c r="R191" s="175">
        <f>Q191*H191</f>
        <v>0</v>
      </c>
      <c r="S191" s="175">
        <v>0</v>
      </c>
      <c r="T191" s="17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77" t="s">
        <v>159</v>
      </c>
      <c r="AT191" s="177" t="s">
        <v>161</v>
      </c>
      <c r="AU191" s="177" t="s">
        <v>89</v>
      </c>
      <c r="AY191" s="17" t="s">
        <v>160</v>
      </c>
      <c r="BE191" s="178">
        <f>IF(N191="základní",J191,0)</f>
        <v>0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17" t="s">
        <v>87</v>
      </c>
      <c r="BK191" s="178">
        <f>ROUND(I191*H191,2)</f>
        <v>0</v>
      </c>
      <c r="BL191" s="17" t="s">
        <v>159</v>
      </c>
      <c r="BM191" s="177" t="s">
        <v>339</v>
      </c>
    </row>
    <row r="192" s="2" customFormat="1">
      <c r="A192" s="36"/>
      <c r="B192" s="37"/>
      <c r="C192" s="36"/>
      <c r="D192" s="179" t="s">
        <v>167</v>
      </c>
      <c r="E192" s="36"/>
      <c r="F192" s="180" t="s">
        <v>338</v>
      </c>
      <c r="G192" s="36"/>
      <c r="H192" s="36"/>
      <c r="I192" s="181"/>
      <c r="J192" s="36"/>
      <c r="K192" s="36"/>
      <c r="L192" s="37"/>
      <c r="M192" s="182"/>
      <c r="N192" s="183"/>
      <c r="O192" s="75"/>
      <c r="P192" s="75"/>
      <c r="Q192" s="75"/>
      <c r="R192" s="75"/>
      <c r="S192" s="75"/>
      <c r="T192" s="7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7" t="s">
        <v>167</v>
      </c>
      <c r="AU192" s="17" t="s">
        <v>89</v>
      </c>
    </row>
    <row r="193" s="2" customFormat="1">
      <c r="A193" s="36"/>
      <c r="B193" s="37"/>
      <c r="C193" s="36"/>
      <c r="D193" s="179" t="s">
        <v>168</v>
      </c>
      <c r="E193" s="36"/>
      <c r="F193" s="184" t="s">
        <v>333</v>
      </c>
      <c r="G193" s="36"/>
      <c r="H193" s="36"/>
      <c r="I193" s="181"/>
      <c r="J193" s="36"/>
      <c r="K193" s="36"/>
      <c r="L193" s="37"/>
      <c r="M193" s="182"/>
      <c r="N193" s="183"/>
      <c r="O193" s="75"/>
      <c r="P193" s="75"/>
      <c r="Q193" s="75"/>
      <c r="R193" s="75"/>
      <c r="S193" s="75"/>
      <c r="T193" s="7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7" t="s">
        <v>168</v>
      </c>
      <c r="AU193" s="17" t="s">
        <v>89</v>
      </c>
    </row>
    <row r="194" s="12" customFormat="1">
      <c r="A194" s="12"/>
      <c r="B194" s="185"/>
      <c r="C194" s="12"/>
      <c r="D194" s="179" t="s">
        <v>170</v>
      </c>
      <c r="E194" s="186" t="s">
        <v>1</v>
      </c>
      <c r="F194" s="187" t="s">
        <v>340</v>
      </c>
      <c r="G194" s="12"/>
      <c r="H194" s="188">
        <v>2.5299999999999998</v>
      </c>
      <c r="I194" s="189"/>
      <c r="J194" s="12"/>
      <c r="K194" s="12"/>
      <c r="L194" s="185"/>
      <c r="M194" s="190"/>
      <c r="N194" s="191"/>
      <c r="O194" s="191"/>
      <c r="P194" s="191"/>
      <c r="Q194" s="191"/>
      <c r="R194" s="191"/>
      <c r="S194" s="191"/>
      <c r="T194" s="19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186" t="s">
        <v>170</v>
      </c>
      <c r="AU194" s="186" t="s">
        <v>89</v>
      </c>
      <c r="AV194" s="12" t="s">
        <v>89</v>
      </c>
      <c r="AW194" s="12" t="s">
        <v>33</v>
      </c>
      <c r="AX194" s="12" t="s">
        <v>87</v>
      </c>
      <c r="AY194" s="186" t="s">
        <v>160</v>
      </c>
    </row>
    <row r="195" s="2" customFormat="1" ht="24.15" customHeight="1">
      <c r="A195" s="36"/>
      <c r="B195" s="164"/>
      <c r="C195" s="165" t="s">
        <v>341</v>
      </c>
      <c r="D195" s="165" t="s">
        <v>161</v>
      </c>
      <c r="E195" s="166" t="s">
        <v>342</v>
      </c>
      <c r="F195" s="167" t="s">
        <v>343</v>
      </c>
      <c r="G195" s="168" t="s">
        <v>287</v>
      </c>
      <c r="H195" s="169">
        <v>48</v>
      </c>
      <c r="I195" s="170"/>
      <c r="J195" s="171">
        <f>ROUND(I195*H195,2)</f>
        <v>0</v>
      </c>
      <c r="K195" s="172"/>
      <c r="L195" s="37"/>
      <c r="M195" s="173" t="s">
        <v>1</v>
      </c>
      <c r="N195" s="174" t="s">
        <v>44</v>
      </c>
      <c r="O195" s="75"/>
      <c r="P195" s="175">
        <f>O195*H195</f>
        <v>0</v>
      </c>
      <c r="Q195" s="175">
        <v>0</v>
      </c>
      <c r="R195" s="175">
        <f>Q195*H195</f>
        <v>0</v>
      </c>
      <c r="S195" s="175">
        <v>0</v>
      </c>
      <c r="T195" s="17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77" t="s">
        <v>159</v>
      </c>
      <c r="AT195" s="177" t="s">
        <v>161</v>
      </c>
      <c r="AU195" s="177" t="s">
        <v>89</v>
      </c>
      <c r="AY195" s="17" t="s">
        <v>160</v>
      </c>
      <c r="BE195" s="178">
        <f>IF(N195="základní",J195,0)</f>
        <v>0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17" t="s">
        <v>87</v>
      </c>
      <c r="BK195" s="178">
        <f>ROUND(I195*H195,2)</f>
        <v>0</v>
      </c>
      <c r="BL195" s="17" t="s">
        <v>159</v>
      </c>
      <c r="BM195" s="177" t="s">
        <v>344</v>
      </c>
    </row>
    <row r="196" s="2" customFormat="1">
      <c r="A196" s="36"/>
      <c r="B196" s="37"/>
      <c r="C196" s="36"/>
      <c r="D196" s="179" t="s">
        <v>167</v>
      </c>
      <c r="E196" s="36"/>
      <c r="F196" s="180" t="s">
        <v>343</v>
      </c>
      <c r="G196" s="36"/>
      <c r="H196" s="36"/>
      <c r="I196" s="181"/>
      <c r="J196" s="36"/>
      <c r="K196" s="36"/>
      <c r="L196" s="37"/>
      <c r="M196" s="182"/>
      <c r="N196" s="183"/>
      <c r="O196" s="75"/>
      <c r="P196" s="75"/>
      <c r="Q196" s="75"/>
      <c r="R196" s="75"/>
      <c r="S196" s="75"/>
      <c r="T196" s="7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7" t="s">
        <v>167</v>
      </c>
      <c r="AU196" s="17" t="s">
        <v>89</v>
      </c>
    </row>
    <row r="197" s="2" customFormat="1">
      <c r="A197" s="36"/>
      <c r="B197" s="37"/>
      <c r="C197" s="36"/>
      <c r="D197" s="179" t="s">
        <v>168</v>
      </c>
      <c r="E197" s="36"/>
      <c r="F197" s="184" t="s">
        <v>333</v>
      </c>
      <c r="G197" s="36"/>
      <c r="H197" s="36"/>
      <c r="I197" s="181"/>
      <c r="J197" s="36"/>
      <c r="K197" s="36"/>
      <c r="L197" s="37"/>
      <c r="M197" s="182"/>
      <c r="N197" s="183"/>
      <c r="O197" s="75"/>
      <c r="P197" s="75"/>
      <c r="Q197" s="75"/>
      <c r="R197" s="75"/>
      <c r="S197" s="75"/>
      <c r="T197" s="7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7" t="s">
        <v>168</v>
      </c>
      <c r="AU197" s="17" t="s">
        <v>89</v>
      </c>
    </row>
    <row r="198" s="12" customFormat="1">
      <c r="A198" s="12"/>
      <c r="B198" s="185"/>
      <c r="C198" s="12"/>
      <c r="D198" s="179" t="s">
        <v>170</v>
      </c>
      <c r="E198" s="186" t="s">
        <v>1</v>
      </c>
      <c r="F198" s="187" t="s">
        <v>345</v>
      </c>
      <c r="G198" s="12"/>
      <c r="H198" s="188">
        <v>48</v>
      </c>
      <c r="I198" s="189"/>
      <c r="J198" s="12"/>
      <c r="K198" s="12"/>
      <c r="L198" s="185"/>
      <c r="M198" s="190"/>
      <c r="N198" s="191"/>
      <c r="O198" s="191"/>
      <c r="P198" s="191"/>
      <c r="Q198" s="191"/>
      <c r="R198" s="191"/>
      <c r="S198" s="191"/>
      <c r="T198" s="19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186" t="s">
        <v>170</v>
      </c>
      <c r="AU198" s="186" t="s">
        <v>89</v>
      </c>
      <c r="AV198" s="12" t="s">
        <v>89</v>
      </c>
      <c r="AW198" s="12" t="s">
        <v>33</v>
      </c>
      <c r="AX198" s="12" t="s">
        <v>87</v>
      </c>
      <c r="AY198" s="186" t="s">
        <v>160</v>
      </c>
    </row>
    <row r="199" s="11" customFormat="1" ht="22.8" customHeight="1">
      <c r="A199" s="11"/>
      <c r="B199" s="153"/>
      <c r="C199" s="11"/>
      <c r="D199" s="154" t="s">
        <v>78</v>
      </c>
      <c r="E199" s="200" t="s">
        <v>237</v>
      </c>
      <c r="F199" s="200" t="s">
        <v>346</v>
      </c>
      <c r="G199" s="11"/>
      <c r="H199" s="11"/>
      <c r="I199" s="156"/>
      <c r="J199" s="201">
        <f>BK199</f>
        <v>0</v>
      </c>
      <c r="K199" s="11"/>
      <c r="L199" s="153"/>
      <c r="M199" s="158"/>
      <c r="N199" s="159"/>
      <c r="O199" s="159"/>
      <c r="P199" s="160">
        <f>SUM(P200:P207)</f>
        <v>0</v>
      </c>
      <c r="Q199" s="159"/>
      <c r="R199" s="160">
        <f>SUM(R200:R207)</f>
        <v>0</v>
      </c>
      <c r="S199" s="159"/>
      <c r="T199" s="161">
        <f>SUM(T200:T207)</f>
        <v>0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154" t="s">
        <v>87</v>
      </c>
      <c r="AT199" s="162" t="s">
        <v>78</v>
      </c>
      <c r="AU199" s="162" t="s">
        <v>87</v>
      </c>
      <c r="AY199" s="154" t="s">
        <v>160</v>
      </c>
      <c r="BK199" s="163">
        <f>SUM(BK200:BK207)</f>
        <v>0</v>
      </c>
    </row>
    <row r="200" s="2" customFormat="1" ht="24.15" customHeight="1">
      <c r="A200" s="36"/>
      <c r="B200" s="164"/>
      <c r="C200" s="165" t="s">
        <v>347</v>
      </c>
      <c r="D200" s="165" t="s">
        <v>161</v>
      </c>
      <c r="E200" s="166" t="s">
        <v>348</v>
      </c>
      <c r="F200" s="167" t="s">
        <v>349</v>
      </c>
      <c r="G200" s="168" t="s">
        <v>266</v>
      </c>
      <c r="H200" s="169">
        <v>3</v>
      </c>
      <c r="I200" s="170"/>
      <c r="J200" s="171">
        <f>ROUND(I200*H200,2)</f>
        <v>0</v>
      </c>
      <c r="K200" s="172"/>
      <c r="L200" s="37"/>
      <c r="M200" s="173" t="s">
        <v>1</v>
      </c>
      <c r="N200" s="174" t="s">
        <v>44</v>
      </c>
      <c r="O200" s="75"/>
      <c r="P200" s="175">
        <f>O200*H200</f>
        <v>0</v>
      </c>
      <c r="Q200" s="175">
        <v>0</v>
      </c>
      <c r="R200" s="175">
        <f>Q200*H200</f>
        <v>0</v>
      </c>
      <c r="S200" s="175">
        <v>0</v>
      </c>
      <c r="T200" s="17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77" t="s">
        <v>159</v>
      </c>
      <c r="AT200" s="177" t="s">
        <v>161</v>
      </c>
      <c r="AU200" s="177" t="s">
        <v>89</v>
      </c>
      <c r="AY200" s="17" t="s">
        <v>160</v>
      </c>
      <c r="BE200" s="178">
        <f>IF(N200="základní",J200,0)</f>
        <v>0</v>
      </c>
      <c r="BF200" s="178">
        <f>IF(N200="snížená",J200,0)</f>
        <v>0</v>
      </c>
      <c r="BG200" s="178">
        <f>IF(N200="zákl. přenesená",J200,0)</f>
        <v>0</v>
      </c>
      <c r="BH200" s="178">
        <f>IF(N200="sníž. přenesená",J200,0)</f>
        <v>0</v>
      </c>
      <c r="BI200" s="178">
        <f>IF(N200="nulová",J200,0)</f>
        <v>0</v>
      </c>
      <c r="BJ200" s="17" t="s">
        <v>87</v>
      </c>
      <c r="BK200" s="178">
        <f>ROUND(I200*H200,2)</f>
        <v>0</v>
      </c>
      <c r="BL200" s="17" t="s">
        <v>159</v>
      </c>
      <c r="BM200" s="177" t="s">
        <v>350</v>
      </c>
    </row>
    <row r="201" s="2" customFormat="1">
      <c r="A201" s="36"/>
      <c r="B201" s="37"/>
      <c r="C201" s="36"/>
      <c r="D201" s="179" t="s">
        <v>167</v>
      </c>
      <c r="E201" s="36"/>
      <c r="F201" s="180" t="s">
        <v>349</v>
      </c>
      <c r="G201" s="36"/>
      <c r="H201" s="36"/>
      <c r="I201" s="181"/>
      <c r="J201" s="36"/>
      <c r="K201" s="36"/>
      <c r="L201" s="37"/>
      <c r="M201" s="182"/>
      <c r="N201" s="183"/>
      <c r="O201" s="75"/>
      <c r="P201" s="75"/>
      <c r="Q201" s="75"/>
      <c r="R201" s="75"/>
      <c r="S201" s="75"/>
      <c r="T201" s="7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7" t="s">
        <v>167</v>
      </c>
      <c r="AU201" s="17" t="s">
        <v>89</v>
      </c>
    </row>
    <row r="202" s="2" customFormat="1">
      <c r="A202" s="36"/>
      <c r="B202" s="37"/>
      <c r="C202" s="36"/>
      <c r="D202" s="179" t="s">
        <v>168</v>
      </c>
      <c r="E202" s="36"/>
      <c r="F202" s="184" t="s">
        <v>351</v>
      </c>
      <c r="G202" s="36"/>
      <c r="H202" s="36"/>
      <c r="I202" s="181"/>
      <c r="J202" s="36"/>
      <c r="K202" s="36"/>
      <c r="L202" s="37"/>
      <c r="M202" s="182"/>
      <c r="N202" s="183"/>
      <c r="O202" s="75"/>
      <c r="P202" s="75"/>
      <c r="Q202" s="75"/>
      <c r="R202" s="75"/>
      <c r="S202" s="75"/>
      <c r="T202" s="7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7" t="s">
        <v>168</v>
      </c>
      <c r="AU202" s="17" t="s">
        <v>89</v>
      </c>
    </row>
    <row r="203" s="12" customFormat="1">
      <c r="A203" s="12"/>
      <c r="B203" s="185"/>
      <c r="C203" s="12"/>
      <c r="D203" s="179" t="s">
        <v>170</v>
      </c>
      <c r="E203" s="186" t="s">
        <v>1</v>
      </c>
      <c r="F203" s="187" t="s">
        <v>352</v>
      </c>
      <c r="G203" s="12"/>
      <c r="H203" s="188">
        <v>3</v>
      </c>
      <c r="I203" s="189"/>
      <c r="J203" s="12"/>
      <c r="K203" s="12"/>
      <c r="L203" s="185"/>
      <c r="M203" s="190"/>
      <c r="N203" s="191"/>
      <c r="O203" s="191"/>
      <c r="P203" s="191"/>
      <c r="Q203" s="191"/>
      <c r="R203" s="191"/>
      <c r="S203" s="191"/>
      <c r="T203" s="19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186" t="s">
        <v>170</v>
      </c>
      <c r="AU203" s="186" t="s">
        <v>89</v>
      </c>
      <c r="AV203" s="12" t="s">
        <v>89</v>
      </c>
      <c r="AW203" s="12" t="s">
        <v>33</v>
      </c>
      <c r="AX203" s="12" t="s">
        <v>87</v>
      </c>
      <c r="AY203" s="186" t="s">
        <v>160</v>
      </c>
    </row>
    <row r="204" s="2" customFormat="1" ht="16.5" customHeight="1">
      <c r="A204" s="36"/>
      <c r="B204" s="164"/>
      <c r="C204" s="165" t="s">
        <v>353</v>
      </c>
      <c r="D204" s="165" t="s">
        <v>161</v>
      </c>
      <c r="E204" s="166" t="s">
        <v>354</v>
      </c>
      <c r="F204" s="167" t="s">
        <v>355</v>
      </c>
      <c r="G204" s="168" t="s">
        <v>356</v>
      </c>
      <c r="H204" s="169">
        <v>2</v>
      </c>
      <c r="I204" s="170"/>
      <c r="J204" s="171">
        <f>ROUND(I204*H204,2)</f>
        <v>0</v>
      </c>
      <c r="K204" s="172"/>
      <c r="L204" s="37"/>
      <c r="M204" s="173" t="s">
        <v>1</v>
      </c>
      <c r="N204" s="174" t="s">
        <v>44</v>
      </c>
      <c r="O204" s="75"/>
      <c r="P204" s="175">
        <f>O204*H204</f>
        <v>0</v>
      </c>
      <c r="Q204" s="175">
        <v>0</v>
      </c>
      <c r="R204" s="175">
        <f>Q204*H204</f>
        <v>0</v>
      </c>
      <c r="S204" s="175">
        <v>0</v>
      </c>
      <c r="T204" s="17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77" t="s">
        <v>159</v>
      </c>
      <c r="AT204" s="177" t="s">
        <v>161</v>
      </c>
      <c r="AU204" s="177" t="s">
        <v>89</v>
      </c>
      <c r="AY204" s="17" t="s">
        <v>160</v>
      </c>
      <c r="BE204" s="178">
        <f>IF(N204="základní",J204,0)</f>
        <v>0</v>
      </c>
      <c r="BF204" s="178">
        <f>IF(N204="snížená",J204,0)</f>
        <v>0</v>
      </c>
      <c r="BG204" s="178">
        <f>IF(N204="zákl. přenesená",J204,0)</f>
        <v>0</v>
      </c>
      <c r="BH204" s="178">
        <f>IF(N204="sníž. přenesená",J204,0)</f>
        <v>0</v>
      </c>
      <c r="BI204" s="178">
        <f>IF(N204="nulová",J204,0)</f>
        <v>0</v>
      </c>
      <c r="BJ204" s="17" t="s">
        <v>87</v>
      </c>
      <c r="BK204" s="178">
        <f>ROUND(I204*H204,2)</f>
        <v>0</v>
      </c>
      <c r="BL204" s="17" t="s">
        <v>159</v>
      </c>
      <c r="BM204" s="177" t="s">
        <v>357</v>
      </c>
    </row>
    <row r="205" s="2" customFormat="1">
      <c r="A205" s="36"/>
      <c r="B205" s="37"/>
      <c r="C205" s="36"/>
      <c r="D205" s="179" t="s">
        <v>167</v>
      </c>
      <c r="E205" s="36"/>
      <c r="F205" s="180" t="s">
        <v>355</v>
      </c>
      <c r="G205" s="36"/>
      <c r="H205" s="36"/>
      <c r="I205" s="181"/>
      <c r="J205" s="36"/>
      <c r="K205" s="36"/>
      <c r="L205" s="37"/>
      <c r="M205" s="182"/>
      <c r="N205" s="183"/>
      <c r="O205" s="75"/>
      <c r="P205" s="75"/>
      <c r="Q205" s="75"/>
      <c r="R205" s="75"/>
      <c r="S205" s="75"/>
      <c r="T205" s="7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7" t="s">
        <v>167</v>
      </c>
      <c r="AU205" s="17" t="s">
        <v>89</v>
      </c>
    </row>
    <row r="206" s="2" customFormat="1">
      <c r="A206" s="36"/>
      <c r="B206" s="37"/>
      <c r="C206" s="36"/>
      <c r="D206" s="179" t="s">
        <v>168</v>
      </c>
      <c r="E206" s="36"/>
      <c r="F206" s="184" t="s">
        <v>358</v>
      </c>
      <c r="G206" s="36"/>
      <c r="H206" s="36"/>
      <c r="I206" s="181"/>
      <c r="J206" s="36"/>
      <c r="K206" s="36"/>
      <c r="L206" s="37"/>
      <c r="M206" s="182"/>
      <c r="N206" s="183"/>
      <c r="O206" s="75"/>
      <c r="P206" s="75"/>
      <c r="Q206" s="75"/>
      <c r="R206" s="75"/>
      <c r="S206" s="75"/>
      <c r="T206" s="7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7" t="s">
        <v>168</v>
      </c>
      <c r="AU206" s="17" t="s">
        <v>89</v>
      </c>
    </row>
    <row r="207" s="12" customFormat="1">
      <c r="A207" s="12"/>
      <c r="B207" s="185"/>
      <c r="C207" s="12"/>
      <c r="D207" s="179" t="s">
        <v>170</v>
      </c>
      <c r="E207" s="186" t="s">
        <v>1</v>
      </c>
      <c r="F207" s="187" t="s">
        <v>89</v>
      </c>
      <c r="G207" s="12"/>
      <c r="H207" s="188">
        <v>2</v>
      </c>
      <c r="I207" s="189"/>
      <c r="J207" s="12"/>
      <c r="K207" s="12"/>
      <c r="L207" s="185"/>
      <c r="M207" s="190"/>
      <c r="N207" s="191"/>
      <c r="O207" s="191"/>
      <c r="P207" s="191"/>
      <c r="Q207" s="191"/>
      <c r="R207" s="191"/>
      <c r="S207" s="191"/>
      <c r="T207" s="19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186" t="s">
        <v>170</v>
      </c>
      <c r="AU207" s="186" t="s">
        <v>89</v>
      </c>
      <c r="AV207" s="12" t="s">
        <v>89</v>
      </c>
      <c r="AW207" s="12" t="s">
        <v>33</v>
      </c>
      <c r="AX207" s="12" t="s">
        <v>87</v>
      </c>
      <c r="AY207" s="186" t="s">
        <v>160</v>
      </c>
    </row>
    <row r="208" s="11" customFormat="1" ht="22.8" customHeight="1">
      <c r="A208" s="11"/>
      <c r="B208" s="153"/>
      <c r="C208" s="11"/>
      <c r="D208" s="154" t="s">
        <v>78</v>
      </c>
      <c r="E208" s="200" t="s">
        <v>239</v>
      </c>
      <c r="F208" s="200" t="s">
        <v>359</v>
      </c>
      <c r="G208" s="11"/>
      <c r="H208" s="11"/>
      <c r="I208" s="156"/>
      <c r="J208" s="201">
        <f>BK208</f>
        <v>0</v>
      </c>
      <c r="K208" s="11"/>
      <c r="L208" s="153"/>
      <c r="M208" s="158"/>
      <c r="N208" s="159"/>
      <c r="O208" s="159"/>
      <c r="P208" s="160">
        <f>SUM(P209:P232)</f>
        <v>0</v>
      </c>
      <c r="Q208" s="159"/>
      <c r="R208" s="160">
        <f>SUM(R209:R232)</f>
        <v>0</v>
      </c>
      <c r="S208" s="159"/>
      <c r="T208" s="161">
        <f>SUM(T209:T232)</f>
        <v>0</v>
      </c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R208" s="154" t="s">
        <v>87</v>
      </c>
      <c r="AT208" s="162" t="s">
        <v>78</v>
      </c>
      <c r="AU208" s="162" t="s">
        <v>87</v>
      </c>
      <c r="AY208" s="154" t="s">
        <v>160</v>
      </c>
      <c r="BK208" s="163">
        <f>SUM(BK209:BK232)</f>
        <v>0</v>
      </c>
    </row>
    <row r="209" s="2" customFormat="1" ht="24.15" customHeight="1">
      <c r="A209" s="36"/>
      <c r="B209" s="164"/>
      <c r="C209" s="165" t="s">
        <v>360</v>
      </c>
      <c r="D209" s="165" t="s">
        <v>161</v>
      </c>
      <c r="E209" s="166" t="s">
        <v>361</v>
      </c>
      <c r="F209" s="167" t="s">
        <v>362</v>
      </c>
      <c r="G209" s="168" t="s">
        <v>356</v>
      </c>
      <c r="H209" s="169">
        <v>3</v>
      </c>
      <c r="I209" s="170"/>
      <c r="J209" s="171">
        <f>ROUND(I209*H209,2)</f>
        <v>0</v>
      </c>
      <c r="K209" s="172"/>
      <c r="L209" s="37"/>
      <c r="M209" s="173" t="s">
        <v>1</v>
      </c>
      <c r="N209" s="174" t="s">
        <v>44</v>
      </c>
      <c r="O209" s="75"/>
      <c r="P209" s="175">
        <f>O209*H209</f>
        <v>0</v>
      </c>
      <c r="Q209" s="175">
        <v>0</v>
      </c>
      <c r="R209" s="175">
        <f>Q209*H209</f>
        <v>0</v>
      </c>
      <c r="S209" s="175">
        <v>0</v>
      </c>
      <c r="T209" s="17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77" t="s">
        <v>159</v>
      </c>
      <c r="AT209" s="177" t="s">
        <v>161</v>
      </c>
      <c r="AU209" s="177" t="s">
        <v>89</v>
      </c>
      <c r="AY209" s="17" t="s">
        <v>160</v>
      </c>
      <c r="BE209" s="178">
        <f>IF(N209="základní",J209,0)</f>
        <v>0</v>
      </c>
      <c r="BF209" s="178">
        <f>IF(N209="snížená",J209,0)</f>
        <v>0</v>
      </c>
      <c r="BG209" s="178">
        <f>IF(N209="zákl. přenesená",J209,0)</f>
        <v>0</v>
      </c>
      <c r="BH209" s="178">
        <f>IF(N209="sníž. přenesená",J209,0)</f>
        <v>0</v>
      </c>
      <c r="BI209" s="178">
        <f>IF(N209="nulová",J209,0)</f>
        <v>0</v>
      </c>
      <c r="BJ209" s="17" t="s">
        <v>87</v>
      </c>
      <c r="BK209" s="178">
        <f>ROUND(I209*H209,2)</f>
        <v>0</v>
      </c>
      <c r="BL209" s="17" t="s">
        <v>159</v>
      </c>
      <c r="BM209" s="177" t="s">
        <v>363</v>
      </c>
    </row>
    <row r="210" s="2" customFormat="1">
      <c r="A210" s="36"/>
      <c r="B210" s="37"/>
      <c r="C210" s="36"/>
      <c r="D210" s="179" t="s">
        <v>167</v>
      </c>
      <c r="E210" s="36"/>
      <c r="F210" s="180" t="s">
        <v>362</v>
      </c>
      <c r="G210" s="36"/>
      <c r="H210" s="36"/>
      <c r="I210" s="181"/>
      <c r="J210" s="36"/>
      <c r="K210" s="36"/>
      <c r="L210" s="37"/>
      <c r="M210" s="182"/>
      <c r="N210" s="183"/>
      <c r="O210" s="75"/>
      <c r="P210" s="75"/>
      <c r="Q210" s="75"/>
      <c r="R210" s="75"/>
      <c r="S210" s="75"/>
      <c r="T210" s="7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7" t="s">
        <v>167</v>
      </c>
      <c r="AU210" s="17" t="s">
        <v>89</v>
      </c>
    </row>
    <row r="211" s="2" customFormat="1">
      <c r="A211" s="36"/>
      <c r="B211" s="37"/>
      <c r="C211" s="36"/>
      <c r="D211" s="179" t="s">
        <v>168</v>
      </c>
      <c r="E211" s="36"/>
      <c r="F211" s="184" t="s">
        <v>364</v>
      </c>
      <c r="G211" s="36"/>
      <c r="H211" s="36"/>
      <c r="I211" s="181"/>
      <c r="J211" s="36"/>
      <c r="K211" s="36"/>
      <c r="L211" s="37"/>
      <c r="M211" s="182"/>
      <c r="N211" s="183"/>
      <c r="O211" s="75"/>
      <c r="P211" s="75"/>
      <c r="Q211" s="75"/>
      <c r="R211" s="75"/>
      <c r="S211" s="75"/>
      <c r="T211" s="7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7" t="s">
        <v>168</v>
      </c>
      <c r="AU211" s="17" t="s">
        <v>89</v>
      </c>
    </row>
    <row r="212" s="12" customFormat="1">
      <c r="A212" s="12"/>
      <c r="B212" s="185"/>
      <c r="C212" s="12"/>
      <c r="D212" s="179" t="s">
        <v>170</v>
      </c>
      <c r="E212" s="186" t="s">
        <v>1</v>
      </c>
      <c r="F212" s="187" t="s">
        <v>365</v>
      </c>
      <c r="G212" s="12"/>
      <c r="H212" s="188">
        <v>1</v>
      </c>
      <c r="I212" s="189"/>
      <c r="J212" s="12"/>
      <c r="K212" s="12"/>
      <c r="L212" s="185"/>
      <c r="M212" s="190"/>
      <c r="N212" s="191"/>
      <c r="O212" s="191"/>
      <c r="P212" s="191"/>
      <c r="Q212" s="191"/>
      <c r="R212" s="191"/>
      <c r="S212" s="191"/>
      <c r="T212" s="19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186" t="s">
        <v>170</v>
      </c>
      <c r="AU212" s="186" t="s">
        <v>89</v>
      </c>
      <c r="AV212" s="12" t="s">
        <v>89</v>
      </c>
      <c r="AW212" s="12" t="s">
        <v>33</v>
      </c>
      <c r="AX212" s="12" t="s">
        <v>79</v>
      </c>
      <c r="AY212" s="186" t="s">
        <v>160</v>
      </c>
    </row>
    <row r="213" s="12" customFormat="1">
      <c r="A213" s="12"/>
      <c r="B213" s="185"/>
      <c r="C213" s="12"/>
      <c r="D213" s="179" t="s">
        <v>170</v>
      </c>
      <c r="E213" s="186" t="s">
        <v>1</v>
      </c>
      <c r="F213" s="187" t="s">
        <v>366</v>
      </c>
      <c r="G213" s="12"/>
      <c r="H213" s="188">
        <v>1</v>
      </c>
      <c r="I213" s="189"/>
      <c r="J213" s="12"/>
      <c r="K213" s="12"/>
      <c r="L213" s="185"/>
      <c r="M213" s="190"/>
      <c r="N213" s="191"/>
      <c r="O213" s="191"/>
      <c r="P213" s="191"/>
      <c r="Q213" s="191"/>
      <c r="R213" s="191"/>
      <c r="S213" s="191"/>
      <c r="T213" s="19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186" t="s">
        <v>170</v>
      </c>
      <c r="AU213" s="186" t="s">
        <v>89</v>
      </c>
      <c r="AV213" s="12" t="s">
        <v>89</v>
      </c>
      <c r="AW213" s="12" t="s">
        <v>33</v>
      </c>
      <c r="AX213" s="12" t="s">
        <v>79</v>
      </c>
      <c r="AY213" s="186" t="s">
        <v>160</v>
      </c>
    </row>
    <row r="214" s="12" customFormat="1">
      <c r="A214" s="12"/>
      <c r="B214" s="185"/>
      <c r="C214" s="12"/>
      <c r="D214" s="179" t="s">
        <v>170</v>
      </c>
      <c r="E214" s="186" t="s">
        <v>1</v>
      </c>
      <c r="F214" s="187" t="s">
        <v>367</v>
      </c>
      <c r="G214" s="12"/>
      <c r="H214" s="188">
        <v>1</v>
      </c>
      <c r="I214" s="189"/>
      <c r="J214" s="12"/>
      <c r="K214" s="12"/>
      <c r="L214" s="185"/>
      <c r="M214" s="190"/>
      <c r="N214" s="191"/>
      <c r="O214" s="191"/>
      <c r="P214" s="191"/>
      <c r="Q214" s="191"/>
      <c r="R214" s="191"/>
      <c r="S214" s="191"/>
      <c r="T214" s="19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186" t="s">
        <v>170</v>
      </c>
      <c r="AU214" s="186" t="s">
        <v>89</v>
      </c>
      <c r="AV214" s="12" t="s">
        <v>89</v>
      </c>
      <c r="AW214" s="12" t="s">
        <v>33</v>
      </c>
      <c r="AX214" s="12" t="s">
        <v>79</v>
      </c>
      <c r="AY214" s="186" t="s">
        <v>160</v>
      </c>
    </row>
    <row r="215" s="2" customFormat="1" ht="24.15" customHeight="1">
      <c r="A215" s="36"/>
      <c r="B215" s="164"/>
      <c r="C215" s="165" t="s">
        <v>368</v>
      </c>
      <c r="D215" s="165" t="s">
        <v>161</v>
      </c>
      <c r="E215" s="166" t="s">
        <v>369</v>
      </c>
      <c r="F215" s="167" t="s">
        <v>370</v>
      </c>
      <c r="G215" s="168" t="s">
        <v>356</v>
      </c>
      <c r="H215" s="169">
        <v>3</v>
      </c>
      <c r="I215" s="170"/>
      <c r="J215" s="171">
        <f>ROUND(I215*H215,2)</f>
        <v>0</v>
      </c>
      <c r="K215" s="172"/>
      <c r="L215" s="37"/>
      <c r="M215" s="173" t="s">
        <v>1</v>
      </c>
      <c r="N215" s="174" t="s">
        <v>44</v>
      </c>
      <c r="O215" s="75"/>
      <c r="P215" s="175">
        <f>O215*H215</f>
        <v>0</v>
      </c>
      <c r="Q215" s="175">
        <v>0</v>
      </c>
      <c r="R215" s="175">
        <f>Q215*H215</f>
        <v>0</v>
      </c>
      <c r="S215" s="175">
        <v>0</v>
      </c>
      <c r="T215" s="17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77" t="s">
        <v>159</v>
      </c>
      <c r="AT215" s="177" t="s">
        <v>161</v>
      </c>
      <c r="AU215" s="177" t="s">
        <v>89</v>
      </c>
      <c r="AY215" s="17" t="s">
        <v>160</v>
      </c>
      <c r="BE215" s="178">
        <f>IF(N215="základní",J215,0)</f>
        <v>0</v>
      </c>
      <c r="BF215" s="178">
        <f>IF(N215="snížená",J215,0)</f>
        <v>0</v>
      </c>
      <c r="BG215" s="178">
        <f>IF(N215="zákl. přenesená",J215,0)</f>
        <v>0</v>
      </c>
      <c r="BH215" s="178">
        <f>IF(N215="sníž. přenesená",J215,0)</f>
        <v>0</v>
      </c>
      <c r="BI215" s="178">
        <f>IF(N215="nulová",J215,0)</f>
        <v>0</v>
      </c>
      <c r="BJ215" s="17" t="s">
        <v>87</v>
      </c>
      <c r="BK215" s="178">
        <f>ROUND(I215*H215,2)</f>
        <v>0</v>
      </c>
      <c r="BL215" s="17" t="s">
        <v>159</v>
      </c>
      <c r="BM215" s="177" t="s">
        <v>371</v>
      </c>
    </row>
    <row r="216" s="2" customFormat="1">
      <c r="A216" s="36"/>
      <c r="B216" s="37"/>
      <c r="C216" s="36"/>
      <c r="D216" s="179" t="s">
        <v>167</v>
      </c>
      <c r="E216" s="36"/>
      <c r="F216" s="180" t="s">
        <v>370</v>
      </c>
      <c r="G216" s="36"/>
      <c r="H216" s="36"/>
      <c r="I216" s="181"/>
      <c r="J216" s="36"/>
      <c r="K216" s="36"/>
      <c r="L216" s="37"/>
      <c r="M216" s="182"/>
      <c r="N216" s="183"/>
      <c r="O216" s="75"/>
      <c r="P216" s="75"/>
      <c r="Q216" s="75"/>
      <c r="R216" s="75"/>
      <c r="S216" s="75"/>
      <c r="T216" s="7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7" t="s">
        <v>167</v>
      </c>
      <c r="AU216" s="17" t="s">
        <v>89</v>
      </c>
    </row>
    <row r="217" s="2" customFormat="1">
      <c r="A217" s="36"/>
      <c r="B217" s="37"/>
      <c r="C217" s="36"/>
      <c r="D217" s="179" t="s">
        <v>168</v>
      </c>
      <c r="E217" s="36"/>
      <c r="F217" s="184" t="s">
        <v>372</v>
      </c>
      <c r="G217" s="36"/>
      <c r="H217" s="36"/>
      <c r="I217" s="181"/>
      <c r="J217" s="36"/>
      <c r="K217" s="36"/>
      <c r="L217" s="37"/>
      <c r="M217" s="182"/>
      <c r="N217" s="183"/>
      <c r="O217" s="75"/>
      <c r="P217" s="75"/>
      <c r="Q217" s="75"/>
      <c r="R217" s="75"/>
      <c r="S217" s="75"/>
      <c r="T217" s="7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7" t="s">
        <v>168</v>
      </c>
      <c r="AU217" s="17" t="s">
        <v>89</v>
      </c>
    </row>
    <row r="218" s="12" customFormat="1">
      <c r="A218" s="12"/>
      <c r="B218" s="185"/>
      <c r="C218" s="12"/>
      <c r="D218" s="179" t="s">
        <v>170</v>
      </c>
      <c r="E218" s="186" t="s">
        <v>1</v>
      </c>
      <c r="F218" s="187" t="s">
        <v>365</v>
      </c>
      <c r="G218" s="12"/>
      <c r="H218" s="188">
        <v>1</v>
      </c>
      <c r="I218" s="189"/>
      <c r="J218" s="12"/>
      <c r="K218" s="12"/>
      <c r="L218" s="185"/>
      <c r="M218" s="190"/>
      <c r="N218" s="191"/>
      <c r="O218" s="191"/>
      <c r="P218" s="191"/>
      <c r="Q218" s="191"/>
      <c r="R218" s="191"/>
      <c r="S218" s="191"/>
      <c r="T218" s="19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186" t="s">
        <v>170</v>
      </c>
      <c r="AU218" s="186" t="s">
        <v>89</v>
      </c>
      <c r="AV218" s="12" t="s">
        <v>89</v>
      </c>
      <c r="AW218" s="12" t="s">
        <v>33</v>
      </c>
      <c r="AX218" s="12" t="s">
        <v>79</v>
      </c>
      <c r="AY218" s="186" t="s">
        <v>160</v>
      </c>
    </row>
    <row r="219" s="12" customFormat="1">
      <c r="A219" s="12"/>
      <c r="B219" s="185"/>
      <c r="C219" s="12"/>
      <c r="D219" s="179" t="s">
        <v>170</v>
      </c>
      <c r="E219" s="186" t="s">
        <v>1</v>
      </c>
      <c r="F219" s="187" t="s">
        <v>366</v>
      </c>
      <c r="G219" s="12"/>
      <c r="H219" s="188">
        <v>1</v>
      </c>
      <c r="I219" s="189"/>
      <c r="J219" s="12"/>
      <c r="K219" s="12"/>
      <c r="L219" s="185"/>
      <c r="M219" s="190"/>
      <c r="N219" s="191"/>
      <c r="O219" s="191"/>
      <c r="P219" s="191"/>
      <c r="Q219" s="191"/>
      <c r="R219" s="191"/>
      <c r="S219" s="191"/>
      <c r="T219" s="19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186" t="s">
        <v>170</v>
      </c>
      <c r="AU219" s="186" t="s">
        <v>89</v>
      </c>
      <c r="AV219" s="12" t="s">
        <v>89</v>
      </c>
      <c r="AW219" s="12" t="s">
        <v>33</v>
      </c>
      <c r="AX219" s="12" t="s">
        <v>79</v>
      </c>
      <c r="AY219" s="186" t="s">
        <v>160</v>
      </c>
    </row>
    <row r="220" s="12" customFormat="1">
      <c r="A220" s="12"/>
      <c r="B220" s="185"/>
      <c r="C220" s="12"/>
      <c r="D220" s="179" t="s">
        <v>170</v>
      </c>
      <c r="E220" s="186" t="s">
        <v>1</v>
      </c>
      <c r="F220" s="187" t="s">
        <v>367</v>
      </c>
      <c r="G220" s="12"/>
      <c r="H220" s="188">
        <v>1</v>
      </c>
      <c r="I220" s="189"/>
      <c r="J220" s="12"/>
      <c r="K220" s="12"/>
      <c r="L220" s="185"/>
      <c r="M220" s="190"/>
      <c r="N220" s="191"/>
      <c r="O220" s="191"/>
      <c r="P220" s="191"/>
      <c r="Q220" s="191"/>
      <c r="R220" s="191"/>
      <c r="S220" s="191"/>
      <c r="T220" s="19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186" t="s">
        <v>170</v>
      </c>
      <c r="AU220" s="186" t="s">
        <v>89</v>
      </c>
      <c r="AV220" s="12" t="s">
        <v>89</v>
      </c>
      <c r="AW220" s="12" t="s">
        <v>33</v>
      </c>
      <c r="AX220" s="12" t="s">
        <v>79</v>
      </c>
      <c r="AY220" s="186" t="s">
        <v>160</v>
      </c>
    </row>
    <row r="221" s="2" customFormat="1" ht="37.8" customHeight="1">
      <c r="A221" s="36"/>
      <c r="B221" s="164"/>
      <c r="C221" s="165" t="s">
        <v>7</v>
      </c>
      <c r="D221" s="165" t="s">
        <v>161</v>
      </c>
      <c r="E221" s="166" t="s">
        <v>373</v>
      </c>
      <c r="F221" s="167" t="s">
        <v>374</v>
      </c>
      <c r="G221" s="168" t="s">
        <v>356</v>
      </c>
      <c r="H221" s="169">
        <v>3</v>
      </c>
      <c r="I221" s="170"/>
      <c r="J221" s="171">
        <f>ROUND(I221*H221,2)</f>
        <v>0</v>
      </c>
      <c r="K221" s="172"/>
      <c r="L221" s="37"/>
      <c r="M221" s="173" t="s">
        <v>1</v>
      </c>
      <c r="N221" s="174" t="s">
        <v>44</v>
      </c>
      <c r="O221" s="75"/>
      <c r="P221" s="175">
        <f>O221*H221</f>
        <v>0</v>
      </c>
      <c r="Q221" s="175">
        <v>0</v>
      </c>
      <c r="R221" s="175">
        <f>Q221*H221</f>
        <v>0</v>
      </c>
      <c r="S221" s="175">
        <v>0</v>
      </c>
      <c r="T221" s="17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77" t="s">
        <v>159</v>
      </c>
      <c r="AT221" s="177" t="s">
        <v>161</v>
      </c>
      <c r="AU221" s="177" t="s">
        <v>89</v>
      </c>
      <c r="AY221" s="17" t="s">
        <v>160</v>
      </c>
      <c r="BE221" s="178">
        <f>IF(N221="základní",J221,0)</f>
        <v>0</v>
      </c>
      <c r="BF221" s="178">
        <f>IF(N221="snížená",J221,0)</f>
        <v>0</v>
      </c>
      <c r="BG221" s="178">
        <f>IF(N221="zákl. přenesená",J221,0)</f>
        <v>0</v>
      </c>
      <c r="BH221" s="178">
        <f>IF(N221="sníž. přenesená",J221,0)</f>
        <v>0</v>
      </c>
      <c r="BI221" s="178">
        <f>IF(N221="nulová",J221,0)</f>
        <v>0</v>
      </c>
      <c r="BJ221" s="17" t="s">
        <v>87</v>
      </c>
      <c r="BK221" s="178">
        <f>ROUND(I221*H221,2)</f>
        <v>0</v>
      </c>
      <c r="BL221" s="17" t="s">
        <v>159</v>
      </c>
      <c r="BM221" s="177" t="s">
        <v>375</v>
      </c>
    </row>
    <row r="222" s="2" customFormat="1">
      <c r="A222" s="36"/>
      <c r="B222" s="37"/>
      <c r="C222" s="36"/>
      <c r="D222" s="179" t="s">
        <v>167</v>
      </c>
      <c r="E222" s="36"/>
      <c r="F222" s="180" t="s">
        <v>374</v>
      </c>
      <c r="G222" s="36"/>
      <c r="H222" s="36"/>
      <c r="I222" s="181"/>
      <c r="J222" s="36"/>
      <c r="K222" s="36"/>
      <c r="L222" s="37"/>
      <c r="M222" s="182"/>
      <c r="N222" s="183"/>
      <c r="O222" s="75"/>
      <c r="P222" s="75"/>
      <c r="Q222" s="75"/>
      <c r="R222" s="75"/>
      <c r="S222" s="75"/>
      <c r="T222" s="7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7" t="s">
        <v>167</v>
      </c>
      <c r="AU222" s="17" t="s">
        <v>89</v>
      </c>
    </row>
    <row r="223" s="2" customFormat="1">
      <c r="A223" s="36"/>
      <c r="B223" s="37"/>
      <c r="C223" s="36"/>
      <c r="D223" s="179" t="s">
        <v>168</v>
      </c>
      <c r="E223" s="36"/>
      <c r="F223" s="184" t="s">
        <v>376</v>
      </c>
      <c r="G223" s="36"/>
      <c r="H223" s="36"/>
      <c r="I223" s="181"/>
      <c r="J223" s="36"/>
      <c r="K223" s="36"/>
      <c r="L223" s="37"/>
      <c r="M223" s="182"/>
      <c r="N223" s="183"/>
      <c r="O223" s="75"/>
      <c r="P223" s="75"/>
      <c r="Q223" s="75"/>
      <c r="R223" s="75"/>
      <c r="S223" s="75"/>
      <c r="T223" s="7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7" t="s">
        <v>168</v>
      </c>
      <c r="AU223" s="17" t="s">
        <v>89</v>
      </c>
    </row>
    <row r="224" s="12" customFormat="1">
      <c r="A224" s="12"/>
      <c r="B224" s="185"/>
      <c r="C224" s="12"/>
      <c r="D224" s="179" t="s">
        <v>170</v>
      </c>
      <c r="E224" s="186" t="s">
        <v>1</v>
      </c>
      <c r="F224" s="187" t="s">
        <v>178</v>
      </c>
      <c r="G224" s="12"/>
      <c r="H224" s="188">
        <v>3</v>
      </c>
      <c r="I224" s="189"/>
      <c r="J224" s="12"/>
      <c r="K224" s="12"/>
      <c r="L224" s="185"/>
      <c r="M224" s="190"/>
      <c r="N224" s="191"/>
      <c r="O224" s="191"/>
      <c r="P224" s="191"/>
      <c r="Q224" s="191"/>
      <c r="R224" s="191"/>
      <c r="S224" s="191"/>
      <c r="T224" s="19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186" t="s">
        <v>170</v>
      </c>
      <c r="AU224" s="186" t="s">
        <v>89</v>
      </c>
      <c r="AV224" s="12" t="s">
        <v>89</v>
      </c>
      <c r="AW224" s="12" t="s">
        <v>33</v>
      </c>
      <c r="AX224" s="12" t="s">
        <v>87</v>
      </c>
      <c r="AY224" s="186" t="s">
        <v>160</v>
      </c>
    </row>
    <row r="225" s="2" customFormat="1" ht="16.5" customHeight="1">
      <c r="A225" s="36"/>
      <c r="B225" s="164"/>
      <c r="C225" s="165" t="s">
        <v>377</v>
      </c>
      <c r="D225" s="165" t="s">
        <v>161</v>
      </c>
      <c r="E225" s="166" t="s">
        <v>378</v>
      </c>
      <c r="F225" s="167" t="s">
        <v>379</v>
      </c>
      <c r="G225" s="168" t="s">
        <v>255</v>
      </c>
      <c r="H225" s="169">
        <v>4.9199999999999999</v>
      </c>
      <c r="I225" s="170"/>
      <c r="J225" s="171">
        <f>ROUND(I225*H225,2)</f>
        <v>0</v>
      </c>
      <c r="K225" s="172"/>
      <c r="L225" s="37"/>
      <c r="M225" s="173" t="s">
        <v>1</v>
      </c>
      <c r="N225" s="174" t="s">
        <v>44</v>
      </c>
      <c r="O225" s="75"/>
      <c r="P225" s="175">
        <f>O225*H225</f>
        <v>0</v>
      </c>
      <c r="Q225" s="175">
        <v>0</v>
      </c>
      <c r="R225" s="175">
        <f>Q225*H225</f>
        <v>0</v>
      </c>
      <c r="S225" s="175">
        <v>0</v>
      </c>
      <c r="T225" s="17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77" t="s">
        <v>159</v>
      </c>
      <c r="AT225" s="177" t="s">
        <v>161</v>
      </c>
      <c r="AU225" s="177" t="s">
        <v>89</v>
      </c>
      <c r="AY225" s="17" t="s">
        <v>160</v>
      </c>
      <c r="BE225" s="178">
        <f>IF(N225="základní",J225,0)</f>
        <v>0</v>
      </c>
      <c r="BF225" s="178">
        <f>IF(N225="snížená",J225,0)</f>
        <v>0</v>
      </c>
      <c r="BG225" s="178">
        <f>IF(N225="zákl. přenesená",J225,0)</f>
        <v>0</v>
      </c>
      <c r="BH225" s="178">
        <f>IF(N225="sníž. přenesená",J225,0)</f>
        <v>0</v>
      </c>
      <c r="BI225" s="178">
        <f>IF(N225="nulová",J225,0)</f>
        <v>0</v>
      </c>
      <c r="BJ225" s="17" t="s">
        <v>87</v>
      </c>
      <c r="BK225" s="178">
        <f>ROUND(I225*H225,2)</f>
        <v>0</v>
      </c>
      <c r="BL225" s="17" t="s">
        <v>159</v>
      </c>
      <c r="BM225" s="177" t="s">
        <v>380</v>
      </c>
    </row>
    <row r="226" s="2" customFormat="1">
      <c r="A226" s="36"/>
      <c r="B226" s="37"/>
      <c r="C226" s="36"/>
      <c r="D226" s="179" t="s">
        <v>167</v>
      </c>
      <c r="E226" s="36"/>
      <c r="F226" s="180" t="s">
        <v>379</v>
      </c>
      <c r="G226" s="36"/>
      <c r="H226" s="36"/>
      <c r="I226" s="181"/>
      <c r="J226" s="36"/>
      <c r="K226" s="36"/>
      <c r="L226" s="37"/>
      <c r="M226" s="182"/>
      <c r="N226" s="183"/>
      <c r="O226" s="75"/>
      <c r="P226" s="75"/>
      <c r="Q226" s="75"/>
      <c r="R226" s="75"/>
      <c r="S226" s="75"/>
      <c r="T226" s="7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7" t="s">
        <v>167</v>
      </c>
      <c r="AU226" s="17" t="s">
        <v>89</v>
      </c>
    </row>
    <row r="227" s="2" customFormat="1">
      <c r="A227" s="36"/>
      <c r="B227" s="37"/>
      <c r="C227" s="36"/>
      <c r="D227" s="179" t="s">
        <v>168</v>
      </c>
      <c r="E227" s="36"/>
      <c r="F227" s="184" t="s">
        <v>381</v>
      </c>
      <c r="G227" s="36"/>
      <c r="H227" s="36"/>
      <c r="I227" s="181"/>
      <c r="J227" s="36"/>
      <c r="K227" s="36"/>
      <c r="L227" s="37"/>
      <c r="M227" s="182"/>
      <c r="N227" s="183"/>
      <c r="O227" s="75"/>
      <c r="P227" s="75"/>
      <c r="Q227" s="75"/>
      <c r="R227" s="75"/>
      <c r="S227" s="75"/>
      <c r="T227" s="7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7" t="s">
        <v>168</v>
      </c>
      <c r="AU227" s="17" t="s">
        <v>89</v>
      </c>
    </row>
    <row r="228" s="12" customFormat="1">
      <c r="A228" s="12"/>
      <c r="B228" s="185"/>
      <c r="C228" s="12"/>
      <c r="D228" s="179" t="s">
        <v>170</v>
      </c>
      <c r="E228" s="186" t="s">
        <v>1</v>
      </c>
      <c r="F228" s="187" t="s">
        <v>382</v>
      </c>
      <c r="G228" s="12"/>
      <c r="H228" s="188">
        <v>4.9199999999999999</v>
      </c>
      <c r="I228" s="189"/>
      <c r="J228" s="12"/>
      <c r="K228" s="12"/>
      <c r="L228" s="185"/>
      <c r="M228" s="190"/>
      <c r="N228" s="191"/>
      <c r="O228" s="191"/>
      <c r="P228" s="191"/>
      <c r="Q228" s="191"/>
      <c r="R228" s="191"/>
      <c r="S228" s="191"/>
      <c r="T228" s="19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186" t="s">
        <v>170</v>
      </c>
      <c r="AU228" s="186" t="s">
        <v>89</v>
      </c>
      <c r="AV228" s="12" t="s">
        <v>89</v>
      </c>
      <c r="AW228" s="12" t="s">
        <v>33</v>
      </c>
      <c r="AX228" s="12" t="s">
        <v>87</v>
      </c>
      <c r="AY228" s="186" t="s">
        <v>160</v>
      </c>
    </row>
    <row r="229" s="2" customFormat="1" ht="24.15" customHeight="1">
      <c r="A229" s="36"/>
      <c r="B229" s="164"/>
      <c r="C229" s="165" t="s">
        <v>383</v>
      </c>
      <c r="D229" s="165" t="s">
        <v>161</v>
      </c>
      <c r="E229" s="166" t="s">
        <v>384</v>
      </c>
      <c r="F229" s="167" t="s">
        <v>385</v>
      </c>
      <c r="G229" s="168" t="s">
        <v>266</v>
      </c>
      <c r="H229" s="169">
        <v>89.25</v>
      </c>
      <c r="I229" s="170"/>
      <c r="J229" s="171">
        <f>ROUND(I229*H229,2)</f>
        <v>0</v>
      </c>
      <c r="K229" s="172"/>
      <c r="L229" s="37"/>
      <c r="M229" s="173" t="s">
        <v>1</v>
      </c>
      <c r="N229" s="174" t="s">
        <v>44</v>
      </c>
      <c r="O229" s="75"/>
      <c r="P229" s="175">
        <f>O229*H229</f>
        <v>0</v>
      </c>
      <c r="Q229" s="175">
        <v>0</v>
      </c>
      <c r="R229" s="175">
        <f>Q229*H229</f>
        <v>0</v>
      </c>
      <c r="S229" s="175">
        <v>0</v>
      </c>
      <c r="T229" s="176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77" t="s">
        <v>159</v>
      </c>
      <c r="AT229" s="177" t="s">
        <v>161</v>
      </c>
      <c r="AU229" s="177" t="s">
        <v>89</v>
      </c>
      <c r="AY229" s="17" t="s">
        <v>160</v>
      </c>
      <c r="BE229" s="178">
        <f>IF(N229="základní",J229,0)</f>
        <v>0</v>
      </c>
      <c r="BF229" s="178">
        <f>IF(N229="snížená",J229,0)</f>
        <v>0</v>
      </c>
      <c r="BG229" s="178">
        <f>IF(N229="zákl. přenesená",J229,0)</f>
        <v>0</v>
      </c>
      <c r="BH229" s="178">
        <f>IF(N229="sníž. přenesená",J229,0)</f>
        <v>0</v>
      </c>
      <c r="BI229" s="178">
        <f>IF(N229="nulová",J229,0)</f>
        <v>0</v>
      </c>
      <c r="BJ229" s="17" t="s">
        <v>87</v>
      </c>
      <c r="BK229" s="178">
        <f>ROUND(I229*H229,2)</f>
        <v>0</v>
      </c>
      <c r="BL229" s="17" t="s">
        <v>159</v>
      </c>
      <c r="BM229" s="177" t="s">
        <v>386</v>
      </c>
    </row>
    <row r="230" s="2" customFormat="1">
      <c r="A230" s="36"/>
      <c r="B230" s="37"/>
      <c r="C230" s="36"/>
      <c r="D230" s="179" t="s">
        <v>167</v>
      </c>
      <c r="E230" s="36"/>
      <c r="F230" s="180" t="s">
        <v>385</v>
      </c>
      <c r="G230" s="36"/>
      <c r="H230" s="36"/>
      <c r="I230" s="181"/>
      <c r="J230" s="36"/>
      <c r="K230" s="36"/>
      <c r="L230" s="37"/>
      <c r="M230" s="182"/>
      <c r="N230" s="183"/>
      <c r="O230" s="75"/>
      <c r="P230" s="75"/>
      <c r="Q230" s="75"/>
      <c r="R230" s="75"/>
      <c r="S230" s="75"/>
      <c r="T230" s="7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7" t="s">
        <v>167</v>
      </c>
      <c r="AU230" s="17" t="s">
        <v>89</v>
      </c>
    </row>
    <row r="231" s="2" customFormat="1">
      <c r="A231" s="36"/>
      <c r="B231" s="37"/>
      <c r="C231" s="36"/>
      <c r="D231" s="179" t="s">
        <v>168</v>
      </c>
      <c r="E231" s="36"/>
      <c r="F231" s="184" t="s">
        <v>387</v>
      </c>
      <c r="G231" s="36"/>
      <c r="H231" s="36"/>
      <c r="I231" s="181"/>
      <c r="J231" s="36"/>
      <c r="K231" s="36"/>
      <c r="L231" s="37"/>
      <c r="M231" s="182"/>
      <c r="N231" s="183"/>
      <c r="O231" s="75"/>
      <c r="P231" s="75"/>
      <c r="Q231" s="75"/>
      <c r="R231" s="75"/>
      <c r="S231" s="75"/>
      <c r="T231" s="7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7" t="s">
        <v>168</v>
      </c>
      <c r="AU231" s="17" t="s">
        <v>89</v>
      </c>
    </row>
    <row r="232" s="12" customFormat="1">
      <c r="A232" s="12"/>
      <c r="B232" s="185"/>
      <c r="C232" s="12"/>
      <c r="D232" s="179" t="s">
        <v>170</v>
      </c>
      <c r="E232" s="186" t="s">
        <v>1</v>
      </c>
      <c r="F232" s="187" t="s">
        <v>388</v>
      </c>
      <c r="G232" s="12"/>
      <c r="H232" s="188">
        <v>89.25</v>
      </c>
      <c r="I232" s="189"/>
      <c r="J232" s="12"/>
      <c r="K232" s="12"/>
      <c r="L232" s="185"/>
      <c r="M232" s="190"/>
      <c r="N232" s="191"/>
      <c r="O232" s="191"/>
      <c r="P232" s="191"/>
      <c r="Q232" s="191"/>
      <c r="R232" s="191"/>
      <c r="S232" s="191"/>
      <c r="T232" s="19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186" t="s">
        <v>170</v>
      </c>
      <c r="AU232" s="186" t="s">
        <v>89</v>
      </c>
      <c r="AV232" s="12" t="s">
        <v>89</v>
      </c>
      <c r="AW232" s="12" t="s">
        <v>33</v>
      </c>
      <c r="AX232" s="12" t="s">
        <v>87</v>
      </c>
      <c r="AY232" s="186" t="s">
        <v>160</v>
      </c>
    </row>
    <row r="233" s="11" customFormat="1" ht="25.92" customHeight="1">
      <c r="A233" s="11"/>
      <c r="B233" s="153"/>
      <c r="C233" s="11"/>
      <c r="D233" s="154" t="s">
        <v>78</v>
      </c>
      <c r="E233" s="155" t="s">
        <v>157</v>
      </c>
      <c r="F233" s="155" t="s">
        <v>158</v>
      </c>
      <c r="G233" s="11"/>
      <c r="H233" s="11"/>
      <c r="I233" s="156"/>
      <c r="J233" s="157">
        <f>BK233</f>
        <v>0</v>
      </c>
      <c r="K233" s="11"/>
      <c r="L233" s="153"/>
      <c r="M233" s="158"/>
      <c r="N233" s="159"/>
      <c r="O233" s="159"/>
      <c r="P233" s="160">
        <f>SUM(P234:P244)</f>
        <v>0</v>
      </c>
      <c r="Q233" s="159"/>
      <c r="R233" s="160">
        <f>SUM(R234:R244)</f>
        <v>0</v>
      </c>
      <c r="S233" s="159"/>
      <c r="T233" s="161">
        <f>SUM(T234:T244)</f>
        <v>0</v>
      </c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R233" s="154" t="s">
        <v>159</v>
      </c>
      <c r="AT233" s="162" t="s">
        <v>78</v>
      </c>
      <c r="AU233" s="162" t="s">
        <v>79</v>
      </c>
      <c r="AY233" s="154" t="s">
        <v>160</v>
      </c>
      <c r="BK233" s="163">
        <f>SUM(BK234:BK244)</f>
        <v>0</v>
      </c>
    </row>
    <row r="234" s="2" customFormat="1" ht="21.75" customHeight="1">
      <c r="A234" s="36"/>
      <c r="B234" s="164"/>
      <c r="C234" s="165" t="s">
        <v>389</v>
      </c>
      <c r="D234" s="165" t="s">
        <v>161</v>
      </c>
      <c r="E234" s="166" t="s">
        <v>390</v>
      </c>
      <c r="F234" s="167" t="s">
        <v>391</v>
      </c>
      <c r="G234" s="168" t="s">
        <v>392</v>
      </c>
      <c r="H234" s="169">
        <v>56.188000000000002</v>
      </c>
      <c r="I234" s="170"/>
      <c r="J234" s="171">
        <f>ROUND(I234*H234,2)</f>
        <v>0</v>
      </c>
      <c r="K234" s="172"/>
      <c r="L234" s="37"/>
      <c r="M234" s="173" t="s">
        <v>1</v>
      </c>
      <c r="N234" s="174" t="s">
        <v>44</v>
      </c>
      <c r="O234" s="75"/>
      <c r="P234" s="175">
        <f>O234*H234</f>
        <v>0</v>
      </c>
      <c r="Q234" s="175">
        <v>0</v>
      </c>
      <c r="R234" s="175">
        <f>Q234*H234</f>
        <v>0</v>
      </c>
      <c r="S234" s="175">
        <v>0</v>
      </c>
      <c r="T234" s="176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77" t="s">
        <v>165</v>
      </c>
      <c r="AT234" s="177" t="s">
        <v>161</v>
      </c>
      <c r="AU234" s="177" t="s">
        <v>87</v>
      </c>
      <c r="AY234" s="17" t="s">
        <v>160</v>
      </c>
      <c r="BE234" s="178">
        <f>IF(N234="základní",J234,0)</f>
        <v>0</v>
      </c>
      <c r="BF234" s="178">
        <f>IF(N234="snížená",J234,0)</f>
        <v>0</v>
      </c>
      <c r="BG234" s="178">
        <f>IF(N234="zákl. přenesená",J234,0)</f>
        <v>0</v>
      </c>
      <c r="BH234" s="178">
        <f>IF(N234="sníž. přenesená",J234,0)</f>
        <v>0</v>
      </c>
      <c r="BI234" s="178">
        <f>IF(N234="nulová",J234,0)</f>
        <v>0</v>
      </c>
      <c r="BJ234" s="17" t="s">
        <v>87</v>
      </c>
      <c r="BK234" s="178">
        <f>ROUND(I234*H234,2)</f>
        <v>0</v>
      </c>
      <c r="BL234" s="17" t="s">
        <v>165</v>
      </c>
      <c r="BM234" s="177" t="s">
        <v>393</v>
      </c>
    </row>
    <row r="235" s="2" customFormat="1">
      <c r="A235" s="36"/>
      <c r="B235" s="37"/>
      <c r="C235" s="36"/>
      <c r="D235" s="179" t="s">
        <v>167</v>
      </c>
      <c r="E235" s="36"/>
      <c r="F235" s="180" t="s">
        <v>391</v>
      </c>
      <c r="G235" s="36"/>
      <c r="H235" s="36"/>
      <c r="I235" s="181"/>
      <c r="J235" s="36"/>
      <c r="K235" s="36"/>
      <c r="L235" s="37"/>
      <c r="M235" s="182"/>
      <c r="N235" s="183"/>
      <c r="O235" s="75"/>
      <c r="P235" s="75"/>
      <c r="Q235" s="75"/>
      <c r="R235" s="75"/>
      <c r="S235" s="75"/>
      <c r="T235" s="7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7" t="s">
        <v>167</v>
      </c>
      <c r="AU235" s="17" t="s">
        <v>87</v>
      </c>
    </row>
    <row r="236" s="2" customFormat="1">
      <c r="A236" s="36"/>
      <c r="B236" s="37"/>
      <c r="C236" s="36"/>
      <c r="D236" s="179" t="s">
        <v>168</v>
      </c>
      <c r="E236" s="36"/>
      <c r="F236" s="184" t="s">
        <v>394</v>
      </c>
      <c r="G236" s="36"/>
      <c r="H236" s="36"/>
      <c r="I236" s="181"/>
      <c r="J236" s="36"/>
      <c r="K236" s="36"/>
      <c r="L236" s="37"/>
      <c r="M236" s="182"/>
      <c r="N236" s="183"/>
      <c r="O236" s="75"/>
      <c r="P236" s="75"/>
      <c r="Q236" s="75"/>
      <c r="R236" s="75"/>
      <c r="S236" s="75"/>
      <c r="T236" s="7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7" t="s">
        <v>168</v>
      </c>
      <c r="AU236" s="17" t="s">
        <v>87</v>
      </c>
    </row>
    <row r="237" s="2" customFormat="1">
      <c r="A237" s="36"/>
      <c r="B237" s="37"/>
      <c r="C237" s="36"/>
      <c r="D237" s="179" t="s">
        <v>175</v>
      </c>
      <c r="E237" s="36"/>
      <c r="F237" s="184" t="s">
        <v>395</v>
      </c>
      <c r="G237" s="36"/>
      <c r="H237" s="36"/>
      <c r="I237" s="181"/>
      <c r="J237" s="36"/>
      <c r="K237" s="36"/>
      <c r="L237" s="37"/>
      <c r="M237" s="182"/>
      <c r="N237" s="183"/>
      <c r="O237" s="75"/>
      <c r="P237" s="75"/>
      <c r="Q237" s="75"/>
      <c r="R237" s="75"/>
      <c r="S237" s="75"/>
      <c r="T237" s="7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7" t="s">
        <v>175</v>
      </c>
      <c r="AU237" s="17" t="s">
        <v>87</v>
      </c>
    </row>
    <row r="238" s="12" customFormat="1">
      <c r="A238" s="12"/>
      <c r="B238" s="185"/>
      <c r="C238" s="12"/>
      <c r="D238" s="179" t="s">
        <v>170</v>
      </c>
      <c r="E238" s="186" t="s">
        <v>1</v>
      </c>
      <c r="F238" s="187" t="s">
        <v>396</v>
      </c>
      <c r="G238" s="12"/>
      <c r="H238" s="188">
        <v>0.188</v>
      </c>
      <c r="I238" s="189"/>
      <c r="J238" s="12"/>
      <c r="K238" s="12"/>
      <c r="L238" s="185"/>
      <c r="M238" s="190"/>
      <c r="N238" s="191"/>
      <c r="O238" s="191"/>
      <c r="P238" s="191"/>
      <c r="Q238" s="191"/>
      <c r="R238" s="191"/>
      <c r="S238" s="191"/>
      <c r="T238" s="19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186" t="s">
        <v>170</v>
      </c>
      <c r="AU238" s="186" t="s">
        <v>87</v>
      </c>
      <c r="AV238" s="12" t="s">
        <v>89</v>
      </c>
      <c r="AW238" s="12" t="s">
        <v>33</v>
      </c>
      <c r="AX238" s="12" t="s">
        <v>79</v>
      </c>
      <c r="AY238" s="186" t="s">
        <v>160</v>
      </c>
    </row>
    <row r="239" s="12" customFormat="1">
      <c r="A239" s="12"/>
      <c r="B239" s="185"/>
      <c r="C239" s="12"/>
      <c r="D239" s="179" t="s">
        <v>170</v>
      </c>
      <c r="E239" s="186" t="s">
        <v>1</v>
      </c>
      <c r="F239" s="187" t="s">
        <v>397</v>
      </c>
      <c r="G239" s="12"/>
      <c r="H239" s="188">
        <v>56</v>
      </c>
      <c r="I239" s="189"/>
      <c r="J239" s="12"/>
      <c r="K239" s="12"/>
      <c r="L239" s="185"/>
      <c r="M239" s="190"/>
      <c r="N239" s="191"/>
      <c r="O239" s="191"/>
      <c r="P239" s="191"/>
      <c r="Q239" s="191"/>
      <c r="R239" s="191"/>
      <c r="S239" s="191"/>
      <c r="T239" s="19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186" t="s">
        <v>170</v>
      </c>
      <c r="AU239" s="186" t="s">
        <v>87</v>
      </c>
      <c r="AV239" s="12" t="s">
        <v>89</v>
      </c>
      <c r="AW239" s="12" t="s">
        <v>33</v>
      </c>
      <c r="AX239" s="12" t="s">
        <v>79</v>
      </c>
      <c r="AY239" s="186" t="s">
        <v>160</v>
      </c>
    </row>
    <row r="240" s="2" customFormat="1" ht="24.15" customHeight="1">
      <c r="A240" s="36"/>
      <c r="B240" s="164"/>
      <c r="C240" s="165" t="s">
        <v>398</v>
      </c>
      <c r="D240" s="165" t="s">
        <v>161</v>
      </c>
      <c r="E240" s="166" t="s">
        <v>399</v>
      </c>
      <c r="F240" s="167" t="s">
        <v>400</v>
      </c>
      <c r="G240" s="168" t="s">
        <v>392</v>
      </c>
      <c r="H240" s="169">
        <v>107.52</v>
      </c>
      <c r="I240" s="170"/>
      <c r="J240" s="171">
        <f>ROUND(I240*H240,2)</f>
        <v>0</v>
      </c>
      <c r="K240" s="172"/>
      <c r="L240" s="37"/>
      <c r="M240" s="173" t="s">
        <v>1</v>
      </c>
      <c r="N240" s="174" t="s">
        <v>44</v>
      </c>
      <c r="O240" s="75"/>
      <c r="P240" s="175">
        <f>O240*H240</f>
        <v>0</v>
      </c>
      <c r="Q240" s="175">
        <v>0</v>
      </c>
      <c r="R240" s="175">
        <f>Q240*H240</f>
        <v>0</v>
      </c>
      <c r="S240" s="175">
        <v>0</v>
      </c>
      <c r="T240" s="17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77" t="s">
        <v>165</v>
      </c>
      <c r="AT240" s="177" t="s">
        <v>161</v>
      </c>
      <c r="AU240" s="177" t="s">
        <v>87</v>
      </c>
      <c r="AY240" s="17" t="s">
        <v>160</v>
      </c>
      <c r="BE240" s="178">
        <f>IF(N240="základní",J240,0)</f>
        <v>0</v>
      </c>
      <c r="BF240" s="178">
        <f>IF(N240="snížená",J240,0)</f>
        <v>0</v>
      </c>
      <c r="BG240" s="178">
        <f>IF(N240="zákl. přenesená",J240,0)</f>
        <v>0</v>
      </c>
      <c r="BH240" s="178">
        <f>IF(N240="sníž. přenesená",J240,0)</f>
        <v>0</v>
      </c>
      <c r="BI240" s="178">
        <f>IF(N240="nulová",J240,0)</f>
        <v>0</v>
      </c>
      <c r="BJ240" s="17" t="s">
        <v>87</v>
      </c>
      <c r="BK240" s="178">
        <f>ROUND(I240*H240,2)</f>
        <v>0</v>
      </c>
      <c r="BL240" s="17" t="s">
        <v>165</v>
      </c>
      <c r="BM240" s="177" t="s">
        <v>401</v>
      </c>
    </row>
    <row r="241" s="2" customFormat="1">
      <c r="A241" s="36"/>
      <c r="B241" s="37"/>
      <c r="C241" s="36"/>
      <c r="D241" s="179" t="s">
        <v>167</v>
      </c>
      <c r="E241" s="36"/>
      <c r="F241" s="180" t="s">
        <v>400</v>
      </c>
      <c r="G241" s="36"/>
      <c r="H241" s="36"/>
      <c r="I241" s="181"/>
      <c r="J241" s="36"/>
      <c r="K241" s="36"/>
      <c r="L241" s="37"/>
      <c r="M241" s="182"/>
      <c r="N241" s="183"/>
      <c r="O241" s="75"/>
      <c r="P241" s="75"/>
      <c r="Q241" s="75"/>
      <c r="R241" s="75"/>
      <c r="S241" s="75"/>
      <c r="T241" s="7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7" t="s">
        <v>167</v>
      </c>
      <c r="AU241" s="17" t="s">
        <v>87</v>
      </c>
    </row>
    <row r="242" s="2" customFormat="1">
      <c r="A242" s="36"/>
      <c r="B242" s="37"/>
      <c r="C242" s="36"/>
      <c r="D242" s="179" t="s">
        <v>168</v>
      </c>
      <c r="E242" s="36"/>
      <c r="F242" s="184" t="s">
        <v>394</v>
      </c>
      <c r="G242" s="36"/>
      <c r="H242" s="36"/>
      <c r="I242" s="181"/>
      <c r="J242" s="36"/>
      <c r="K242" s="36"/>
      <c r="L242" s="37"/>
      <c r="M242" s="182"/>
      <c r="N242" s="183"/>
      <c r="O242" s="75"/>
      <c r="P242" s="75"/>
      <c r="Q242" s="75"/>
      <c r="R242" s="75"/>
      <c r="S242" s="75"/>
      <c r="T242" s="7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7" t="s">
        <v>168</v>
      </c>
      <c r="AU242" s="17" t="s">
        <v>87</v>
      </c>
    </row>
    <row r="243" s="2" customFormat="1">
      <c r="A243" s="36"/>
      <c r="B243" s="37"/>
      <c r="C243" s="36"/>
      <c r="D243" s="179" t="s">
        <v>175</v>
      </c>
      <c r="E243" s="36"/>
      <c r="F243" s="184" t="s">
        <v>395</v>
      </c>
      <c r="G243" s="36"/>
      <c r="H243" s="36"/>
      <c r="I243" s="181"/>
      <c r="J243" s="36"/>
      <c r="K243" s="36"/>
      <c r="L243" s="37"/>
      <c r="M243" s="182"/>
      <c r="N243" s="183"/>
      <c r="O243" s="75"/>
      <c r="P243" s="75"/>
      <c r="Q243" s="75"/>
      <c r="R243" s="75"/>
      <c r="S243" s="75"/>
      <c r="T243" s="7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7" t="s">
        <v>175</v>
      </c>
      <c r="AU243" s="17" t="s">
        <v>87</v>
      </c>
    </row>
    <row r="244" s="12" customFormat="1">
      <c r="A244" s="12"/>
      <c r="B244" s="185"/>
      <c r="C244" s="12"/>
      <c r="D244" s="179" t="s">
        <v>170</v>
      </c>
      <c r="E244" s="186" t="s">
        <v>1</v>
      </c>
      <c r="F244" s="187" t="s">
        <v>402</v>
      </c>
      <c r="G244" s="12"/>
      <c r="H244" s="188">
        <v>107.52</v>
      </c>
      <c r="I244" s="189"/>
      <c r="J244" s="12"/>
      <c r="K244" s="12"/>
      <c r="L244" s="185"/>
      <c r="M244" s="193"/>
      <c r="N244" s="194"/>
      <c r="O244" s="194"/>
      <c r="P244" s="194"/>
      <c r="Q244" s="194"/>
      <c r="R244" s="194"/>
      <c r="S244" s="194"/>
      <c r="T244" s="195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186" t="s">
        <v>170</v>
      </c>
      <c r="AU244" s="186" t="s">
        <v>87</v>
      </c>
      <c r="AV244" s="12" t="s">
        <v>89</v>
      </c>
      <c r="AW244" s="12" t="s">
        <v>33</v>
      </c>
      <c r="AX244" s="12" t="s">
        <v>87</v>
      </c>
      <c r="AY244" s="186" t="s">
        <v>160</v>
      </c>
    </row>
    <row r="245" s="2" customFormat="1" ht="6.96" customHeight="1">
      <c r="A245" s="36"/>
      <c r="B245" s="58"/>
      <c r="C245" s="59"/>
      <c r="D245" s="59"/>
      <c r="E245" s="59"/>
      <c r="F245" s="59"/>
      <c r="G245" s="59"/>
      <c r="H245" s="59"/>
      <c r="I245" s="59"/>
      <c r="J245" s="59"/>
      <c r="K245" s="59"/>
      <c r="L245" s="37"/>
      <c r="M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</row>
  </sheetData>
  <autoFilter ref="C124:K24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120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403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ROUND(J123,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ROUND((SUM(BE123:BE250)),  2)</f>
        <v>0</v>
      </c>
      <c r="G33" s="36"/>
      <c r="H33" s="36"/>
      <c r="I33" s="126">
        <v>0.20999999999999999</v>
      </c>
      <c r="J33" s="125">
        <f>ROUND(((SUM(BE123:BE250))*I33),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ROUND((SUM(BF123:BF250)),  2)</f>
        <v>0</v>
      </c>
      <c r="G34" s="36"/>
      <c r="H34" s="36"/>
      <c r="I34" s="126">
        <v>0.12</v>
      </c>
      <c r="J34" s="125">
        <f>ROUND(((SUM(BF123:BF250))*I34),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ROUND((SUM(BG123:BG250)),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ROUND((SUM(BH123:BH250)),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ROUND((SUM(BI123:BI250)),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102.2 - Chodník - Úsek 2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J123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242</v>
      </c>
      <c r="E97" s="140"/>
      <c r="F97" s="140"/>
      <c r="G97" s="140"/>
      <c r="H97" s="140"/>
      <c r="I97" s="140"/>
      <c r="J97" s="141">
        <f>J124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196"/>
      <c r="C98" s="13"/>
      <c r="D98" s="197" t="s">
        <v>243</v>
      </c>
      <c r="E98" s="198"/>
      <c r="F98" s="198"/>
      <c r="G98" s="198"/>
      <c r="H98" s="198"/>
      <c r="I98" s="198"/>
      <c r="J98" s="199">
        <f>J125</f>
        <v>0</v>
      </c>
      <c r="K98" s="13"/>
      <c r="L98" s="196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196"/>
      <c r="C99" s="13"/>
      <c r="D99" s="197" t="s">
        <v>244</v>
      </c>
      <c r="E99" s="198"/>
      <c r="F99" s="198"/>
      <c r="G99" s="198"/>
      <c r="H99" s="198"/>
      <c r="I99" s="198"/>
      <c r="J99" s="199">
        <f>J168</f>
        <v>0</v>
      </c>
      <c r="K99" s="13"/>
      <c r="L99" s="196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196"/>
      <c r="C100" s="13"/>
      <c r="D100" s="197" t="s">
        <v>247</v>
      </c>
      <c r="E100" s="198"/>
      <c r="F100" s="198"/>
      <c r="G100" s="198"/>
      <c r="H100" s="198"/>
      <c r="I100" s="198"/>
      <c r="J100" s="199">
        <f>J174</f>
        <v>0</v>
      </c>
      <c r="K100" s="13"/>
      <c r="L100" s="196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13" customFormat="1" ht="19.92" customHeight="1">
      <c r="A101" s="13"/>
      <c r="B101" s="196"/>
      <c r="C101" s="13"/>
      <c r="D101" s="197" t="s">
        <v>248</v>
      </c>
      <c r="E101" s="198"/>
      <c r="F101" s="198"/>
      <c r="G101" s="198"/>
      <c r="H101" s="198"/>
      <c r="I101" s="198"/>
      <c r="J101" s="199">
        <f>J213</f>
        <v>0</v>
      </c>
      <c r="K101" s="13"/>
      <c r="L101" s="196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13" customFormat="1" ht="19.92" customHeight="1">
      <c r="A102" s="13"/>
      <c r="B102" s="196"/>
      <c r="C102" s="13"/>
      <c r="D102" s="197" t="s">
        <v>249</v>
      </c>
      <c r="E102" s="198"/>
      <c r="F102" s="198"/>
      <c r="G102" s="198"/>
      <c r="H102" s="198"/>
      <c r="I102" s="198"/>
      <c r="J102" s="199">
        <f>J218</f>
        <v>0</v>
      </c>
      <c r="K102" s="13"/>
      <c r="L102" s="196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s="9" customFormat="1" ht="24.96" customHeight="1">
      <c r="A103" s="9"/>
      <c r="B103" s="138"/>
      <c r="C103" s="9"/>
      <c r="D103" s="139" t="s">
        <v>143</v>
      </c>
      <c r="E103" s="140"/>
      <c r="F103" s="140"/>
      <c r="G103" s="140"/>
      <c r="H103" s="140"/>
      <c r="I103" s="140"/>
      <c r="J103" s="141">
        <f>J239</f>
        <v>0</v>
      </c>
      <c r="K103" s="9"/>
      <c r="L103" s="13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6"/>
      <c r="B104" s="37"/>
      <c r="C104" s="36"/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144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6"/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119" t="str">
        <f>E7</f>
        <v>III/3489 Lípa - průtah, PD - Chodník a parkovací stání</v>
      </c>
      <c r="F113" s="30"/>
      <c r="G113" s="30"/>
      <c r="H113" s="30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136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65" t="str">
        <f>E9</f>
        <v>SO 102.2 - Chodník - Úsek 2</v>
      </c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F12</f>
        <v xml:space="preserve"> </v>
      </c>
      <c r="G117" s="36"/>
      <c r="H117" s="36"/>
      <c r="I117" s="30" t="s">
        <v>22</v>
      </c>
      <c r="J117" s="67" t="str">
        <f>IF(J12="","",J12)</f>
        <v>30. 9. 2024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6"/>
      <c r="E119" s="36"/>
      <c r="F119" s="25" t="str">
        <f>E15</f>
        <v>Obec Lípa</v>
      </c>
      <c r="G119" s="36"/>
      <c r="H119" s="36"/>
      <c r="I119" s="30" t="s">
        <v>32</v>
      </c>
      <c r="J119" s="34" t="str">
        <f>E21</f>
        <v xml:space="preserve"> 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30</v>
      </c>
      <c r="D120" s="36"/>
      <c r="E120" s="36"/>
      <c r="F120" s="25" t="str">
        <f>IF(E18="","",E18)</f>
        <v>Vyplň údaj</v>
      </c>
      <c r="G120" s="36"/>
      <c r="H120" s="36"/>
      <c r="I120" s="30" t="s">
        <v>34</v>
      </c>
      <c r="J120" s="34" t="str">
        <f>E24</f>
        <v>FORVIA CZ, s.r.o.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42"/>
      <c r="B122" s="143"/>
      <c r="C122" s="144" t="s">
        <v>145</v>
      </c>
      <c r="D122" s="145" t="s">
        <v>64</v>
      </c>
      <c r="E122" s="145" t="s">
        <v>60</v>
      </c>
      <c r="F122" s="145" t="s">
        <v>61</v>
      </c>
      <c r="G122" s="145" t="s">
        <v>146</v>
      </c>
      <c r="H122" s="145" t="s">
        <v>147</v>
      </c>
      <c r="I122" s="145" t="s">
        <v>148</v>
      </c>
      <c r="J122" s="146" t="s">
        <v>140</v>
      </c>
      <c r="K122" s="147" t="s">
        <v>149</v>
      </c>
      <c r="L122" s="148"/>
      <c r="M122" s="84" t="s">
        <v>1</v>
      </c>
      <c r="N122" s="85" t="s">
        <v>43</v>
      </c>
      <c r="O122" s="85" t="s">
        <v>150</v>
      </c>
      <c r="P122" s="85" t="s">
        <v>151</v>
      </c>
      <c r="Q122" s="85" t="s">
        <v>152</v>
      </c>
      <c r="R122" s="85" t="s">
        <v>153</v>
      </c>
      <c r="S122" s="85" t="s">
        <v>154</v>
      </c>
      <c r="T122" s="86" t="s">
        <v>155</v>
      </c>
      <c r="U122" s="142"/>
      <c r="V122" s="142"/>
      <c r="W122" s="142"/>
      <c r="X122" s="142"/>
      <c r="Y122" s="142"/>
      <c r="Z122" s="142"/>
      <c r="AA122" s="142"/>
      <c r="AB122" s="142"/>
      <c r="AC122" s="142"/>
      <c r="AD122" s="142"/>
      <c r="AE122" s="142"/>
    </row>
    <row r="123" s="2" customFormat="1" ht="22.8" customHeight="1">
      <c r="A123" s="36"/>
      <c r="B123" s="37"/>
      <c r="C123" s="91" t="s">
        <v>156</v>
      </c>
      <c r="D123" s="36"/>
      <c r="E123" s="36"/>
      <c r="F123" s="36"/>
      <c r="G123" s="36"/>
      <c r="H123" s="36"/>
      <c r="I123" s="36"/>
      <c r="J123" s="149">
        <f>BK123</f>
        <v>0</v>
      </c>
      <c r="K123" s="36"/>
      <c r="L123" s="37"/>
      <c r="M123" s="87"/>
      <c r="N123" s="71"/>
      <c r="O123" s="88"/>
      <c r="P123" s="150">
        <f>P124+P239</f>
        <v>0</v>
      </c>
      <c r="Q123" s="88"/>
      <c r="R123" s="150">
        <f>R124+R239</f>
        <v>0</v>
      </c>
      <c r="S123" s="88"/>
      <c r="T123" s="151">
        <f>T124+T239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78</v>
      </c>
      <c r="AU123" s="17" t="s">
        <v>142</v>
      </c>
      <c r="BK123" s="152">
        <f>BK124+BK239</f>
        <v>0</v>
      </c>
    </row>
    <row r="124" s="11" customFormat="1" ht="25.92" customHeight="1">
      <c r="A124" s="11"/>
      <c r="B124" s="153"/>
      <c r="C124" s="11"/>
      <c r="D124" s="154" t="s">
        <v>78</v>
      </c>
      <c r="E124" s="155" t="s">
        <v>250</v>
      </c>
      <c r="F124" s="155" t="s">
        <v>251</v>
      </c>
      <c r="G124" s="11"/>
      <c r="H124" s="11"/>
      <c r="I124" s="156"/>
      <c r="J124" s="157">
        <f>BK124</f>
        <v>0</v>
      </c>
      <c r="K124" s="11"/>
      <c r="L124" s="153"/>
      <c r="M124" s="158"/>
      <c r="N124" s="159"/>
      <c r="O124" s="159"/>
      <c r="P124" s="160">
        <f>P125+P168+P174+P213+P218</f>
        <v>0</v>
      </c>
      <c r="Q124" s="159"/>
      <c r="R124" s="160">
        <f>R125+R168+R174+R213+R218</f>
        <v>0</v>
      </c>
      <c r="S124" s="159"/>
      <c r="T124" s="161">
        <f>T125+T168+T174+T213+T218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54" t="s">
        <v>87</v>
      </c>
      <c r="AT124" s="162" t="s">
        <v>78</v>
      </c>
      <c r="AU124" s="162" t="s">
        <v>79</v>
      </c>
      <c r="AY124" s="154" t="s">
        <v>160</v>
      </c>
      <c r="BK124" s="163">
        <f>BK125+BK168+BK174+BK213+BK218</f>
        <v>0</v>
      </c>
    </row>
    <row r="125" s="11" customFormat="1" ht="22.8" customHeight="1">
      <c r="A125" s="11"/>
      <c r="B125" s="153"/>
      <c r="C125" s="11"/>
      <c r="D125" s="154" t="s">
        <v>78</v>
      </c>
      <c r="E125" s="200" t="s">
        <v>87</v>
      </c>
      <c r="F125" s="200" t="s">
        <v>252</v>
      </c>
      <c r="G125" s="11"/>
      <c r="H125" s="11"/>
      <c r="I125" s="156"/>
      <c r="J125" s="201">
        <f>BK125</f>
        <v>0</v>
      </c>
      <c r="K125" s="11"/>
      <c r="L125" s="153"/>
      <c r="M125" s="158"/>
      <c r="N125" s="159"/>
      <c r="O125" s="159"/>
      <c r="P125" s="160">
        <f>SUM(P126:P167)</f>
        <v>0</v>
      </c>
      <c r="Q125" s="159"/>
      <c r="R125" s="160">
        <f>SUM(R126:R167)</f>
        <v>0</v>
      </c>
      <c r="S125" s="159"/>
      <c r="T125" s="161">
        <f>SUM(T126:T167)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54" t="s">
        <v>87</v>
      </c>
      <c r="AT125" s="162" t="s">
        <v>78</v>
      </c>
      <c r="AU125" s="162" t="s">
        <v>87</v>
      </c>
      <c r="AY125" s="154" t="s">
        <v>160</v>
      </c>
      <c r="BK125" s="163">
        <f>SUM(BK126:BK167)</f>
        <v>0</v>
      </c>
    </row>
    <row r="126" s="2" customFormat="1" ht="24.15" customHeight="1">
      <c r="A126" s="36"/>
      <c r="B126" s="164"/>
      <c r="C126" s="165" t="s">
        <v>87</v>
      </c>
      <c r="D126" s="165" t="s">
        <v>161</v>
      </c>
      <c r="E126" s="166" t="s">
        <v>253</v>
      </c>
      <c r="F126" s="167" t="s">
        <v>254</v>
      </c>
      <c r="G126" s="168" t="s">
        <v>255</v>
      </c>
      <c r="H126" s="169">
        <v>12.800000000000001</v>
      </c>
      <c r="I126" s="170"/>
      <c r="J126" s="171">
        <f>ROUND(I126*H126,2)</f>
        <v>0</v>
      </c>
      <c r="K126" s="172"/>
      <c r="L126" s="37"/>
      <c r="M126" s="173" t="s">
        <v>1</v>
      </c>
      <c r="N126" s="174" t="s">
        <v>44</v>
      </c>
      <c r="O126" s="75"/>
      <c r="P126" s="175">
        <f>O126*H126</f>
        <v>0</v>
      </c>
      <c r="Q126" s="175">
        <v>0</v>
      </c>
      <c r="R126" s="175">
        <f>Q126*H126</f>
        <v>0</v>
      </c>
      <c r="S126" s="175">
        <v>0</v>
      </c>
      <c r="T126" s="17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77" t="s">
        <v>159</v>
      </c>
      <c r="AT126" s="177" t="s">
        <v>161</v>
      </c>
      <c r="AU126" s="177" t="s">
        <v>89</v>
      </c>
      <c r="AY126" s="17" t="s">
        <v>160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7" t="s">
        <v>87</v>
      </c>
      <c r="BK126" s="178">
        <f>ROUND(I126*H126,2)</f>
        <v>0</v>
      </c>
      <c r="BL126" s="17" t="s">
        <v>159</v>
      </c>
      <c r="BM126" s="177" t="s">
        <v>256</v>
      </c>
    </row>
    <row r="127" s="2" customFormat="1">
      <c r="A127" s="36"/>
      <c r="B127" s="37"/>
      <c r="C127" s="36"/>
      <c r="D127" s="179" t="s">
        <v>167</v>
      </c>
      <c r="E127" s="36"/>
      <c r="F127" s="180" t="s">
        <v>254</v>
      </c>
      <c r="G127" s="36"/>
      <c r="H127" s="36"/>
      <c r="I127" s="181"/>
      <c r="J127" s="36"/>
      <c r="K127" s="36"/>
      <c r="L127" s="37"/>
      <c r="M127" s="182"/>
      <c r="N127" s="183"/>
      <c r="O127" s="75"/>
      <c r="P127" s="75"/>
      <c r="Q127" s="75"/>
      <c r="R127" s="75"/>
      <c r="S127" s="75"/>
      <c r="T127" s="7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7" t="s">
        <v>167</v>
      </c>
      <c r="AU127" s="17" t="s">
        <v>89</v>
      </c>
    </row>
    <row r="128" s="2" customFormat="1">
      <c r="A128" s="36"/>
      <c r="B128" s="37"/>
      <c r="C128" s="36"/>
      <c r="D128" s="179" t="s">
        <v>168</v>
      </c>
      <c r="E128" s="36"/>
      <c r="F128" s="184" t="s">
        <v>257</v>
      </c>
      <c r="G128" s="36"/>
      <c r="H128" s="36"/>
      <c r="I128" s="181"/>
      <c r="J128" s="36"/>
      <c r="K128" s="36"/>
      <c r="L128" s="37"/>
      <c r="M128" s="182"/>
      <c r="N128" s="183"/>
      <c r="O128" s="75"/>
      <c r="P128" s="75"/>
      <c r="Q128" s="75"/>
      <c r="R128" s="75"/>
      <c r="S128" s="75"/>
      <c r="T128" s="7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168</v>
      </c>
      <c r="AU128" s="17" t="s">
        <v>89</v>
      </c>
    </row>
    <row r="129" s="12" customFormat="1">
      <c r="A129" s="12"/>
      <c r="B129" s="185"/>
      <c r="C129" s="12"/>
      <c r="D129" s="179" t="s">
        <v>170</v>
      </c>
      <c r="E129" s="186" t="s">
        <v>1</v>
      </c>
      <c r="F129" s="187" t="s">
        <v>404</v>
      </c>
      <c r="G129" s="12"/>
      <c r="H129" s="188">
        <v>12.800000000000001</v>
      </c>
      <c r="I129" s="189"/>
      <c r="J129" s="12"/>
      <c r="K129" s="12"/>
      <c r="L129" s="185"/>
      <c r="M129" s="190"/>
      <c r="N129" s="191"/>
      <c r="O129" s="191"/>
      <c r="P129" s="191"/>
      <c r="Q129" s="191"/>
      <c r="R129" s="191"/>
      <c r="S129" s="191"/>
      <c r="T129" s="19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186" t="s">
        <v>170</v>
      </c>
      <c r="AU129" s="186" t="s">
        <v>89</v>
      </c>
      <c r="AV129" s="12" t="s">
        <v>89</v>
      </c>
      <c r="AW129" s="12" t="s">
        <v>33</v>
      </c>
      <c r="AX129" s="12" t="s">
        <v>87</v>
      </c>
      <c r="AY129" s="186" t="s">
        <v>160</v>
      </c>
    </row>
    <row r="130" s="2" customFormat="1" ht="24.15" customHeight="1">
      <c r="A130" s="36"/>
      <c r="B130" s="164"/>
      <c r="C130" s="165" t="s">
        <v>89</v>
      </c>
      <c r="D130" s="165" t="s">
        <v>161</v>
      </c>
      <c r="E130" s="166" t="s">
        <v>259</v>
      </c>
      <c r="F130" s="167" t="s">
        <v>254</v>
      </c>
      <c r="G130" s="168" t="s">
        <v>255</v>
      </c>
      <c r="H130" s="169">
        <v>25.600000000000001</v>
      </c>
      <c r="I130" s="170"/>
      <c r="J130" s="171">
        <f>ROUND(I130*H130,2)</f>
        <v>0</v>
      </c>
      <c r="K130" s="172"/>
      <c r="L130" s="37"/>
      <c r="M130" s="173" t="s">
        <v>1</v>
      </c>
      <c r="N130" s="174" t="s">
        <v>44</v>
      </c>
      <c r="O130" s="75"/>
      <c r="P130" s="175">
        <f>O130*H130</f>
        <v>0</v>
      </c>
      <c r="Q130" s="175">
        <v>0</v>
      </c>
      <c r="R130" s="175">
        <f>Q130*H130</f>
        <v>0</v>
      </c>
      <c r="S130" s="175">
        <v>0</v>
      </c>
      <c r="T130" s="17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77" t="s">
        <v>159</v>
      </c>
      <c r="AT130" s="177" t="s">
        <v>161</v>
      </c>
      <c r="AU130" s="177" t="s">
        <v>89</v>
      </c>
      <c r="AY130" s="17" t="s">
        <v>160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17" t="s">
        <v>87</v>
      </c>
      <c r="BK130" s="178">
        <f>ROUND(I130*H130,2)</f>
        <v>0</v>
      </c>
      <c r="BL130" s="17" t="s">
        <v>159</v>
      </c>
      <c r="BM130" s="177" t="s">
        <v>260</v>
      </c>
    </row>
    <row r="131" s="2" customFormat="1">
      <c r="A131" s="36"/>
      <c r="B131" s="37"/>
      <c r="C131" s="36"/>
      <c r="D131" s="179" t="s">
        <v>167</v>
      </c>
      <c r="E131" s="36"/>
      <c r="F131" s="180" t="s">
        <v>261</v>
      </c>
      <c r="G131" s="36"/>
      <c r="H131" s="36"/>
      <c r="I131" s="181"/>
      <c r="J131" s="36"/>
      <c r="K131" s="36"/>
      <c r="L131" s="37"/>
      <c r="M131" s="182"/>
      <c r="N131" s="183"/>
      <c r="O131" s="75"/>
      <c r="P131" s="75"/>
      <c r="Q131" s="75"/>
      <c r="R131" s="75"/>
      <c r="S131" s="75"/>
      <c r="T131" s="7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7" t="s">
        <v>167</v>
      </c>
      <c r="AU131" s="17" t="s">
        <v>89</v>
      </c>
    </row>
    <row r="132" s="2" customFormat="1">
      <c r="A132" s="36"/>
      <c r="B132" s="37"/>
      <c r="C132" s="36"/>
      <c r="D132" s="179" t="s">
        <v>168</v>
      </c>
      <c r="E132" s="36"/>
      <c r="F132" s="184" t="s">
        <v>257</v>
      </c>
      <c r="G132" s="36"/>
      <c r="H132" s="36"/>
      <c r="I132" s="181"/>
      <c r="J132" s="36"/>
      <c r="K132" s="36"/>
      <c r="L132" s="37"/>
      <c r="M132" s="182"/>
      <c r="N132" s="183"/>
      <c r="O132" s="75"/>
      <c r="P132" s="75"/>
      <c r="Q132" s="75"/>
      <c r="R132" s="75"/>
      <c r="S132" s="75"/>
      <c r="T132" s="7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168</v>
      </c>
      <c r="AU132" s="17" t="s">
        <v>89</v>
      </c>
    </row>
    <row r="133" s="14" customFormat="1">
      <c r="A133" s="14"/>
      <c r="B133" s="202"/>
      <c r="C133" s="14"/>
      <c r="D133" s="179" t="s">
        <v>170</v>
      </c>
      <c r="E133" s="203" t="s">
        <v>1</v>
      </c>
      <c r="F133" s="204" t="s">
        <v>262</v>
      </c>
      <c r="G133" s="14"/>
      <c r="H133" s="203" t="s">
        <v>1</v>
      </c>
      <c r="I133" s="205"/>
      <c r="J133" s="14"/>
      <c r="K133" s="14"/>
      <c r="L133" s="202"/>
      <c r="M133" s="206"/>
      <c r="N133" s="207"/>
      <c r="O133" s="207"/>
      <c r="P133" s="207"/>
      <c r="Q133" s="207"/>
      <c r="R133" s="207"/>
      <c r="S133" s="207"/>
      <c r="T133" s="20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03" t="s">
        <v>170</v>
      </c>
      <c r="AU133" s="203" t="s">
        <v>89</v>
      </c>
      <c r="AV133" s="14" t="s">
        <v>87</v>
      </c>
      <c r="AW133" s="14" t="s">
        <v>33</v>
      </c>
      <c r="AX133" s="14" t="s">
        <v>79</v>
      </c>
      <c r="AY133" s="203" t="s">
        <v>160</v>
      </c>
    </row>
    <row r="134" s="12" customFormat="1">
      <c r="A134" s="12"/>
      <c r="B134" s="185"/>
      <c r="C134" s="12"/>
      <c r="D134" s="179" t="s">
        <v>170</v>
      </c>
      <c r="E134" s="186" t="s">
        <v>1</v>
      </c>
      <c r="F134" s="187" t="s">
        <v>405</v>
      </c>
      <c r="G134" s="12"/>
      <c r="H134" s="188">
        <v>25.600000000000001</v>
      </c>
      <c r="I134" s="189"/>
      <c r="J134" s="12"/>
      <c r="K134" s="12"/>
      <c r="L134" s="185"/>
      <c r="M134" s="190"/>
      <c r="N134" s="191"/>
      <c r="O134" s="191"/>
      <c r="P134" s="191"/>
      <c r="Q134" s="191"/>
      <c r="R134" s="191"/>
      <c r="S134" s="191"/>
      <c r="T134" s="19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86" t="s">
        <v>170</v>
      </c>
      <c r="AU134" s="186" t="s">
        <v>89</v>
      </c>
      <c r="AV134" s="12" t="s">
        <v>89</v>
      </c>
      <c r="AW134" s="12" t="s">
        <v>33</v>
      </c>
      <c r="AX134" s="12" t="s">
        <v>79</v>
      </c>
      <c r="AY134" s="186" t="s">
        <v>160</v>
      </c>
    </row>
    <row r="135" s="2" customFormat="1" ht="24.15" customHeight="1">
      <c r="A135" s="36"/>
      <c r="B135" s="164"/>
      <c r="C135" s="165" t="s">
        <v>178</v>
      </c>
      <c r="D135" s="165" t="s">
        <v>161</v>
      </c>
      <c r="E135" s="166" t="s">
        <v>406</v>
      </c>
      <c r="F135" s="167" t="s">
        <v>407</v>
      </c>
      <c r="G135" s="168" t="s">
        <v>255</v>
      </c>
      <c r="H135" s="169">
        <v>9.5800000000000001</v>
      </c>
      <c r="I135" s="170"/>
      <c r="J135" s="171">
        <f>ROUND(I135*H135,2)</f>
        <v>0</v>
      </c>
      <c r="K135" s="172"/>
      <c r="L135" s="37"/>
      <c r="M135" s="173" t="s">
        <v>1</v>
      </c>
      <c r="N135" s="174" t="s">
        <v>44</v>
      </c>
      <c r="O135" s="75"/>
      <c r="P135" s="175">
        <f>O135*H135</f>
        <v>0</v>
      </c>
      <c r="Q135" s="175">
        <v>0</v>
      </c>
      <c r="R135" s="175">
        <f>Q135*H135</f>
        <v>0</v>
      </c>
      <c r="S135" s="175">
        <v>0</v>
      </c>
      <c r="T135" s="17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77" t="s">
        <v>159</v>
      </c>
      <c r="AT135" s="177" t="s">
        <v>161</v>
      </c>
      <c r="AU135" s="177" t="s">
        <v>89</v>
      </c>
      <c r="AY135" s="17" t="s">
        <v>160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7" t="s">
        <v>87</v>
      </c>
      <c r="BK135" s="178">
        <f>ROUND(I135*H135,2)</f>
        <v>0</v>
      </c>
      <c r="BL135" s="17" t="s">
        <v>159</v>
      </c>
      <c r="BM135" s="177" t="s">
        <v>408</v>
      </c>
    </row>
    <row r="136" s="2" customFormat="1">
      <c r="A136" s="36"/>
      <c r="B136" s="37"/>
      <c r="C136" s="36"/>
      <c r="D136" s="179" t="s">
        <v>167</v>
      </c>
      <c r="E136" s="36"/>
      <c r="F136" s="180" t="s">
        <v>407</v>
      </c>
      <c r="G136" s="36"/>
      <c r="H136" s="36"/>
      <c r="I136" s="181"/>
      <c r="J136" s="36"/>
      <c r="K136" s="36"/>
      <c r="L136" s="37"/>
      <c r="M136" s="182"/>
      <c r="N136" s="183"/>
      <c r="O136" s="75"/>
      <c r="P136" s="75"/>
      <c r="Q136" s="75"/>
      <c r="R136" s="75"/>
      <c r="S136" s="75"/>
      <c r="T136" s="7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167</v>
      </c>
      <c r="AU136" s="17" t="s">
        <v>89</v>
      </c>
    </row>
    <row r="137" s="2" customFormat="1">
      <c r="A137" s="36"/>
      <c r="B137" s="37"/>
      <c r="C137" s="36"/>
      <c r="D137" s="179" t="s">
        <v>168</v>
      </c>
      <c r="E137" s="36"/>
      <c r="F137" s="184" t="s">
        <v>268</v>
      </c>
      <c r="G137" s="36"/>
      <c r="H137" s="36"/>
      <c r="I137" s="181"/>
      <c r="J137" s="36"/>
      <c r="K137" s="36"/>
      <c r="L137" s="37"/>
      <c r="M137" s="182"/>
      <c r="N137" s="183"/>
      <c r="O137" s="75"/>
      <c r="P137" s="75"/>
      <c r="Q137" s="75"/>
      <c r="R137" s="75"/>
      <c r="S137" s="75"/>
      <c r="T137" s="7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168</v>
      </c>
      <c r="AU137" s="17" t="s">
        <v>89</v>
      </c>
    </row>
    <row r="138" s="12" customFormat="1">
      <c r="A138" s="12"/>
      <c r="B138" s="185"/>
      <c r="C138" s="12"/>
      <c r="D138" s="179" t="s">
        <v>170</v>
      </c>
      <c r="E138" s="186" t="s">
        <v>1</v>
      </c>
      <c r="F138" s="187" t="s">
        <v>409</v>
      </c>
      <c r="G138" s="12"/>
      <c r="H138" s="188">
        <v>2.7000000000000002</v>
      </c>
      <c r="I138" s="189"/>
      <c r="J138" s="12"/>
      <c r="K138" s="12"/>
      <c r="L138" s="185"/>
      <c r="M138" s="190"/>
      <c r="N138" s="191"/>
      <c r="O138" s="191"/>
      <c r="P138" s="191"/>
      <c r="Q138" s="191"/>
      <c r="R138" s="191"/>
      <c r="S138" s="191"/>
      <c r="T138" s="19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186" t="s">
        <v>170</v>
      </c>
      <c r="AU138" s="186" t="s">
        <v>89</v>
      </c>
      <c r="AV138" s="12" t="s">
        <v>89</v>
      </c>
      <c r="AW138" s="12" t="s">
        <v>33</v>
      </c>
      <c r="AX138" s="12" t="s">
        <v>79</v>
      </c>
      <c r="AY138" s="186" t="s">
        <v>160</v>
      </c>
    </row>
    <row r="139" s="12" customFormat="1">
      <c r="A139" s="12"/>
      <c r="B139" s="185"/>
      <c r="C139" s="12"/>
      <c r="D139" s="179" t="s">
        <v>170</v>
      </c>
      <c r="E139" s="186" t="s">
        <v>1</v>
      </c>
      <c r="F139" s="187" t="s">
        <v>410</v>
      </c>
      <c r="G139" s="12"/>
      <c r="H139" s="188">
        <v>6.8799999999999999</v>
      </c>
      <c r="I139" s="189"/>
      <c r="J139" s="12"/>
      <c r="K139" s="12"/>
      <c r="L139" s="185"/>
      <c r="M139" s="190"/>
      <c r="N139" s="191"/>
      <c r="O139" s="191"/>
      <c r="P139" s="191"/>
      <c r="Q139" s="191"/>
      <c r="R139" s="191"/>
      <c r="S139" s="191"/>
      <c r="T139" s="19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186" t="s">
        <v>170</v>
      </c>
      <c r="AU139" s="186" t="s">
        <v>89</v>
      </c>
      <c r="AV139" s="12" t="s">
        <v>89</v>
      </c>
      <c r="AW139" s="12" t="s">
        <v>33</v>
      </c>
      <c r="AX139" s="12" t="s">
        <v>79</v>
      </c>
      <c r="AY139" s="186" t="s">
        <v>160</v>
      </c>
    </row>
    <row r="140" s="2" customFormat="1" ht="24.15" customHeight="1">
      <c r="A140" s="36"/>
      <c r="B140" s="164"/>
      <c r="C140" s="165" t="s">
        <v>159</v>
      </c>
      <c r="D140" s="165" t="s">
        <v>161</v>
      </c>
      <c r="E140" s="166" t="s">
        <v>411</v>
      </c>
      <c r="F140" s="167" t="s">
        <v>412</v>
      </c>
      <c r="G140" s="168" t="s">
        <v>266</v>
      </c>
      <c r="H140" s="169">
        <v>37</v>
      </c>
      <c r="I140" s="170"/>
      <c r="J140" s="171">
        <f>ROUND(I140*H140,2)</f>
        <v>0</v>
      </c>
      <c r="K140" s="172"/>
      <c r="L140" s="37"/>
      <c r="M140" s="173" t="s">
        <v>1</v>
      </c>
      <c r="N140" s="174" t="s">
        <v>44</v>
      </c>
      <c r="O140" s="75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77" t="s">
        <v>159</v>
      </c>
      <c r="AT140" s="177" t="s">
        <v>161</v>
      </c>
      <c r="AU140" s="177" t="s">
        <v>89</v>
      </c>
      <c r="AY140" s="17" t="s">
        <v>160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17" t="s">
        <v>87</v>
      </c>
      <c r="BK140" s="178">
        <f>ROUND(I140*H140,2)</f>
        <v>0</v>
      </c>
      <c r="BL140" s="17" t="s">
        <v>159</v>
      </c>
      <c r="BM140" s="177" t="s">
        <v>413</v>
      </c>
    </row>
    <row r="141" s="2" customFormat="1">
      <c r="A141" s="36"/>
      <c r="B141" s="37"/>
      <c r="C141" s="36"/>
      <c r="D141" s="179" t="s">
        <v>167</v>
      </c>
      <c r="E141" s="36"/>
      <c r="F141" s="180" t="s">
        <v>412</v>
      </c>
      <c r="G141" s="36"/>
      <c r="H141" s="36"/>
      <c r="I141" s="181"/>
      <c r="J141" s="36"/>
      <c r="K141" s="36"/>
      <c r="L141" s="37"/>
      <c r="M141" s="182"/>
      <c r="N141" s="183"/>
      <c r="O141" s="75"/>
      <c r="P141" s="75"/>
      <c r="Q141" s="75"/>
      <c r="R141" s="75"/>
      <c r="S141" s="75"/>
      <c r="T141" s="7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7" t="s">
        <v>167</v>
      </c>
      <c r="AU141" s="17" t="s">
        <v>89</v>
      </c>
    </row>
    <row r="142" s="2" customFormat="1">
      <c r="A142" s="36"/>
      <c r="B142" s="37"/>
      <c r="C142" s="36"/>
      <c r="D142" s="179" t="s">
        <v>168</v>
      </c>
      <c r="E142" s="36"/>
      <c r="F142" s="184" t="s">
        <v>414</v>
      </c>
      <c r="G142" s="36"/>
      <c r="H142" s="36"/>
      <c r="I142" s="181"/>
      <c r="J142" s="36"/>
      <c r="K142" s="36"/>
      <c r="L142" s="37"/>
      <c r="M142" s="182"/>
      <c r="N142" s="183"/>
      <c r="O142" s="75"/>
      <c r="P142" s="75"/>
      <c r="Q142" s="75"/>
      <c r="R142" s="75"/>
      <c r="S142" s="75"/>
      <c r="T142" s="7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7" t="s">
        <v>168</v>
      </c>
      <c r="AU142" s="17" t="s">
        <v>89</v>
      </c>
    </row>
    <row r="143" s="12" customFormat="1">
      <c r="A143" s="12"/>
      <c r="B143" s="185"/>
      <c r="C143" s="12"/>
      <c r="D143" s="179" t="s">
        <v>170</v>
      </c>
      <c r="E143" s="186" t="s">
        <v>1</v>
      </c>
      <c r="F143" s="187" t="s">
        <v>415</v>
      </c>
      <c r="G143" s="12"/>
      <c r="H143" s="188">
        <v>37</v>
      </c>
      <c r="I143" s="189"/>
      <c r="J143" s="12"/>
      <c r="K143" s="12"/>
      <c r="L143" s="185"/>
      <c r="M143" s="190"/>
      <c r="N143" s="191"/>
      <c r="O143" s="191"/>
      <c r="P143" s="191"/>
      <c r="Q143" s="191"/>
      <c r="R143" s="191"/>
      <c r="S143" s="191"/>
      <c r="T143" s="19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186" t="s">
        <v>170</v>
      </c>
      <c r="AU143" s="186" t="s">
        <v>89</v>
      </c>
      <c r="AV143" s="12" t="s">
        <v>89</v>
      </c>
      <c r="AW143" s="12" t="s">
        <v>33</v>
      </c>
      <c r="AX143" s="12" t="s">
        <v>87</v>
      </c>
      <c r="AY143" s="186" t="s">
        <v>160</v>
      </c>
    </row>
    <row r="144" s="2" customFormat="1" ht="16.5" customHeight="1">
      <c r="A144" s="36"/>
      <c r="B144" s="164"/>
      <c r="C144" s="165" t="s">
        <v>210</v>
      </c>
      <c r="D144" s="165" t="s">
        <v>161</v>
      </c>
      <c r="E144" s="166" t="s">
        <v>270</v>
      </c>
      <c r="F144" s="167" t="s">
        <v>271</v>
      </c>
      <c r="G144" s="168" t="s">
        <v>255</v>
      </c>
      <c r="H144" s="169">
        <v>14</v>
      </c>
      <c r="I144" s="170"/>
      <c r="J144" s="171">
        <f>ROUND(I144*H144,2)</f>
        <v>0</v>
      </c>
      <c r="K144" s="172"/>
      <c r="L144" s="37"/>
      <c r="M144" s="173" t="s">
        <v>1</v>
      </c>
      <c r="N144" s="174" t="s">
        <v>44</v>
      </c>
      <c r="O144" s="75"/>
      <c r="P144" s="175">
        <f>O144*H144</f>
        <v>0</v>
      </c>
      <c r="Q144" s="175">
        <v>0</v>
      </c>
      <c r="R144" s="175">
        <f>Q144*H144</f>
        <v>0</v>
      </c>
      <c r="S144" s="175">
        <v>0</v>
      </c>
      <c r="T144" s="17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77" t="s">
        <v>159</v>
      </c>
      <c r="AT144" s="177" t="s">
        <v>161</v>
      </c>
      <c r="AU144" s="177" t="s">
        <v>89</v>
      </c>
      <c r="AY144" s="17" t="s">
        <v>160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7" t="s">
        <v>87</v>
      </c>
      <c r="BK144" s="178">
        <f>ROUND(I144*H144,2)</f>
        <v>0</v>
      </c>
      <c r="BL144" s="17" t="s">
        <v>159</v>
      </c>
      <c r="BM144" s="177" t="s">
        <v>272</v>
      </c>
    </row>
    <row r="145" s="2" customFormat="1">
      <c r="A145" s="36"/>
      <c r="B145" s="37"/>
      <c r="C145" s="36"/>
      <c r="D145" s="179" t="s">
        <v>167</v>
      </c>
      <c r="E145" s="36"/>
      <c r="F145" s="180" t="s">
        <v>271</v>
      </c>
      <c r="G145" s="36"/>
      <c r="H145" s="36"/>
      <c r="I145" s="181"/>
      <c r="J145" s="36"/>
      <c r="K145" s="36"/>
      <c r="L145" s="37"/>
      <c r="M145" s="182"/>
      <c r="N145" s="183"/>
      <c r="O145" s="75"/>
      <c r="P145" s="75"/>
      <c r="Q145" s="75"/>
      <c r="R145" s="75"/>
      <c r="S145" s="75"/>
      <c r="T145" s="7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7" t="s">
        <v>167</v>
      </c>
      <c r="AU145" s="17" t="s">
        <v>89</v>
      </c>
    </row>
    <row r="146" s="2" customFormat="1">
      <c r="A146" s="36"/>
      <c r="B146" s="37"/>
      <c r="C146" s="36"/>
      <c r="D146" s="179" t="s">
        <v>168</v>
      </c>
      <c r="E146" s="36"/>
      <c r="F146" s="184" t="s">
        <v>273</v>
      </c>
      <c r="G146" s="36"/>
      <c r="H146" s="36"/>
      <c r="I146" s="181"/>
      <c r="J146" s="36"/>
      <c r="K146" s="36"/>
      <c r="L146" s="37"/>
      <c r="M146" s="182"/>
      <c r="N146" s="183"/>
      <c r="O146" s="75"/>
      <c r="P146" s="75"/>
      <c r="Q146" s="75"/>
      <c r="R146" s="75"/>
      <c r="S146" s="75"/>
      <c r="T146" s="7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7" t="s">
        <v>168</v>
      </c>
      <c r="AU146" s="17" t="s">
        <v>89</v>
      </c>
    </row>
    <row r="147" s="12" customFormat="1">
      <c r="A147" s="12"/>
      <c r="B147" s="185"/>
      <c r="C147" s="12"/>
      <c r="D147" s="179" t="s">
        <v>170</v>
      </c>
      <c r="E147" s="186" t="s">
        <v>1</v>
      </c>
      <c r="F147" s="187" t="s">
        <v>416</v>
      </c>
      <c r="G147" s="12"/>
      <c r="H147" s="188">
        <v>14</v>
      </c>
      <c r="I147" s="189"/>
      <c r="J147" s="12"/>
      <c r="K147" s="12"/>
      <c r="L147" s="185"/>
      <c r="M147" s="190"/>
      <c r="N147" s="191"/>
      <c r="O147" s="191"/>
      <c r="P147" s="191"/>
      <c r="Q147" s="191"/>
      <c r="R147" s="191"/>
      <c r="S147" s="191"/>
      <c r="T147" s="19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186" t="s">
        <v>170</v>
      </c>
      <c r="AU147" s="186" t="s">
        <v>89</v>
      </c>
      <c r="AV147" s="12" t="s">
        <v>89</v>
      </c>
      <c r="AW147" s="12" t="s">
        <v>33</v>
      </c>
      <c r="AX147" s="12" t="s">
        <v>87</v>
      </c>
      <c r="AY147" s="186" t="s">
        <v>160</v>
      </c>
    </row>
    <row r="148" s="2" customFormat="1" ht="21.75" customHeight="1">
      <c r="A148" s="36"/>
      <c r="B148" s="164"/>
      <c r="C148" s="165" t="s">
        <v>215</v>
      </c>
      <c r="D148" s="165" t="s">
        <v>161</v>
      </c>
      <c r="E148" s="166" t="s">
        <v>285</v>
      </c>
      <c r="F148" s="167" t="s">
        <v>286</v>
      </c>
      <c r="G148" s="168" t="s">
        <v>287</v>
      </c>
      <c r="H148" s="169">
        <v>70</v>
      </c>
      <c r="I148" s="170"/>
      <c r="J148" s="171">
        <f>ROUND(I148*H148,2)</f>
        <v>0</v>
      </c>
      <c r="K148" s="172"/>
      <c r="L148" s="37"/>
      <c r="M148" s="173" t="s">
        <v>1</v>
      </c>
      <c r="N148" s="174" t="s">
        <v>44</v>
      </c>
      <c r="O148" s="75"/>
      <c r="P148" s="175">
        <f>O148*H148</f>
        <v>0</v>
      </c>
      <c r="Q148" s="175">
        <v>0</v>
      </c>
      <c r="R148" s="175">
        <f>Q148*H148</f>
        <v>0</v>
      </c>
      <c r="S148" s="175">
        <v>0</v>
      </c>
      <c r="T148" s="17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77" t="s">
        <v>159</v>
      </c>
      <c r="AT148" s="177" t="s">
        <v>161</v>
      </c>
      <c r="AU148" s="177" t="s">
        <v>89</v>
      </c>
      <c r="AY148" s="17" t="s">
        <v>160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7" t="s">
        <v>87</v>
      </c>
      <c r="BK148" s="178">
        <f>ROUND(I148*H148,2)</f>
        <v>0</v>
      </c>
      <c r="BL148" s="17" t="s">
        <v>159</v>
      </c>
      <c r="BM148" s="177" t="s">
        <v>288</v>
      </c>
    </row>
    <row r="149" s="2" customFormat="1">
      <c r="A149" s="36"/>
      <c r="B149" s="37"/>
      <c r="C149" s="36"/>
      <c r="D149" s="179" t="s">
        <v>167</v>
      </c>
      <c r="E149" s="36"/>
      <c r="F149" s="180" t="s">
        <v>286</v>
      </c>
      <c r="G149" s="36"/>
      <c r="H149" s="36"/>
      <c r="I149" s="181"/>
      <c r="J149" s="36"/>
      <c r="K149" s="36"/>
      <c r="L149" s="37"/>
      <c r="M149" s="182"/>
      <c r="N149" s="183"/>
      <c r="O149" s="75"/>
      <c r="P149" s="75"/>
      <c r="Q149" s="75"/>
      <c r="R149" s="75"/>
      <c r="S149" s="75"/>
      <c r="T149" s="7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7" t="s">
        <v>167</v>
      </c>
      <c r="AU149" s="17" t="s">
        <v>89</v>
      </c>
    </row>
    <row r="150" s="2" customFormat="1">
      <c r="A150" s="36"/>
      <c r="B150" s="37"/>
      <c r="C150" s="36"/>
      <c r="D150" s="179" t="s">
        <v>168</v>
      </c>
      <c r="E150" s="36"/>
      <c r="F150" s="184" t="s">
        <v>289</v>
      </c>
      <c r="G150" s="36"/>
      <c r="H150" s="36"/>
      <c r="I150" s="181"/>
      <c r="J150" s="36"/>
      <c r="K150" s="36"/>
      <c r="L150" s="37"/>
      <c r="M150" s="182"/>
      <c r="N150" s="183"/>
      <c r="O150" s="75"/>
      <c r="P150" s="75"/>
      <c r="Q150" s="75"/>
      <c r="R150" s="75"/>
      <c r="S150" s="75"/>
      <c r="T150" s="7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7" t="s">
        <v>168</v>
      </c>
      <c r="AU150" s="17" t="s">
        <v>89</v>
      </c>
    </row>
    <row r="151" s="12" customFormat="1">
      <c r="A151" s="12"/>
      <c r="B151" s="185"/>
      <c r="C151" s="12"/>
      <c r="D151" s="179" t="s">
        <v>170</v>
      </c>
      <c r="E151" s="186" t="s">
        <v>1</v>
      </c>
      <c r="F151" s="187" t="s">
        <v>417</v>
      </c>
      <c r="G151" s="12"/>
      <c r="H151" s="188">
        <v>70</v>
      </c>
      <c r="I151" s="189"/>
      <c r="J151" s="12"/>
      <c r="K151" s="12"/>
      <c r="L151" s="185"/>
      <c r="M151" s="190"/>
      <c r="N151" s="191"/>
      <c r="O151" s="191"/>
      <c r="P151" s="191"/>
      <c r="Q151" s="191"/>
      <c r="R151" s="191"/>
      <c r="S151" s="191"/>
      <c r="T151" s="19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186" t="s">
        <v>170</v>
      </c>
      <c r="AU151" s="186" t="s">
        <v>89</v>
      </c>
      <c r="AV151" s="12" t="s">
        <v>89</v>
      </c>
      <c r="AW151" s="12" t="s">
        <v>33</v>
      </c>
      <c r="AX151" s="12" t="s">
        <v>87</v>
      </c>
      <c r="AY151" s="186" t="s">
        <v>160</v>
      </c>
    </row>
    <row r="152" s="2" customFormat="1" ht="16.5" customHeight="1">
      <c r="A152" s="36"/>
      <c r="B152" s="164"/>
      <c r="C152" s="165" t="s">
        <v>236</v>
      </c>
      <c r="D152" s="165" t="s">
        <v>161</v>
      </c>
      <c r="E152" s="166" t="s">
        <v>291</v>
      </c>
      <c r="F152" s="167" t="s">
        <v>292</v>
      </c>
      <c r="G152" s="168" t="s">
        <v>287</v>
      </c>
      <c r="H152" s="169">
        <v>65</v>
      </c>
      <c r="I152" s="170"/>
      <c r="J152" s="171">
        <f>ROUND(I152*H152,2)</f>
        <v>0</v>
      </c>
      <c r="K152" s="172"/>
      <c r="L152" s="37"/>
      <c r="M152" s="173" t="s">
        <v>1</v>
      </c>
      <c r="N152" s="174" t="s">
        <v>44</v>
      </c>
      <c r="O152" s="75"/>
      <c r="P152" s="175">
        <f>O152*H152</f>
        <v>0</v>
      </c>
      <c r="Q152" s="175">
        <v>0</v>
      </c>
      <c r="R152" s="175">
        <f>Q152*H152</f>
        <v>0</v>
      </c>
      <c r="S152" s="175">
        <v>0</v>
      </c>
      <c r="T152" s="17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77" t="s">
        <v>159</v>
      </c>
      <c r="AT152" s="177" t="s">
        <v>161</v>
      </c>
      <c r="AU152" s="177" t="s">
        <v>89</v>
      </c>
      <c r="AY152" s="17" t="s">
        <v>160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17" t="s">
        <v>87</v>
      </c>
      <c r="BK152" s="178">
        <f>ROUND(I152*H152,2)</f>
        <v>0</v>
      </c>
      <c r="BL152" s="17" t="s">
        <v>159</v>
      </c>
      <c r="BM152" s="177" t="s">
        <v>293</v>
      </c>
    </row>
    <row r="153" s="2" customFormat="1">
      <c r="A153" s="36"/>
      <c r="B153" s="37"/>
      <c r="C153" s="36"/>
      <c r="D153" s="179" t="s">
        <v>167</v>
      </c>
      <c r="E153" s="36"/>
      <c r="F153" s="180" t="s">
        <v>292</v>
      </c>
      <c r="G153" s="36"/>
      <c r="H153" s="36"/>
      <c r="I153" s="181"/>
      <c r="J153" s="36"/>
      <c r="K153" s="36"/>
      <c r="L153" s="37"/>
      <c r="M153" s="182"/>
      <c r="N153" s="183"/>
      <c r="O153" s="75"/>
      <c r="P153" s="75"/>
      <c r="Q153" s="75"/>
      <c r="R153" s="75"/>
      <c r="S153" s="75"/>
      <c r="T153" s="7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7" t="s">
        <v>167</v>
      </c>
      <c r="AU153" s="17" t="s">
        <v>89</v>
      </c>
    </row>
    <row r="154" s="2" customFormat="1">
      <c r="A154" s="36"/>
      <c r="B154" s="37"/>
      <c r="C154" s="36"/>
      <c r="D154" s="179" t="s">
        <v>168</v>
      </c>
      <c r="E154" s="36"/>
      <c r="F154" s="184" t="s">
        <v>294</v>
      </c>
      <c r="G154" s="36"/>
      <c r="H154" s="36"/>
      <c r="I154" s="181"/>
      <c r="J154" s="36"/>
      <c r="K154" s="36"/>
      <c r="L154" s="37"/>
      <c r="M154" s="182"/>
      <c r="N154" s="183"/>
      <c r="O154" s="75"/>
      <c r="P154" s="75"/>
      <c r="Q154" s="75"/>
      <c r="R154" s="75"/>
      <c r="S154" s="75"/>
      <c r="T154" s="7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7" t="s">
        <v>168</v>
      </c>
      <c r="AU154" s="17" t="s">
        <v>89</v>
      </c>
    </row>
    <row r="155" s="12" customFormat="1">
      <c r="A155" s="12"/>
      <c r="B155" s="185"/>
      <c r="C155" s="12"/>
      <c r="D155" s="179" t="s">
        <v>170</v>
      </c>
      <c r="E155" s="186" t="s">
        <v>1</v>
      </c>
      <c r="F155" s="187" t="s">
        <v>418</v>
      </c>
      <c r="G155" s="12"/>
      <c r="H155" s="188">
        <v>65</v>
      </c>
      <c r="I155" s="189"/>
      <c r="J155" s="12"/>
      <c r="K155" s="12"/>
      <c r="L155" s="185"/>
      <c r="M155" s="190"/>
      <c r="N155" s="191"/>
      <c r="O155" s="191"/>
      <c r="P155" s="191"/>
      <c r="Q155" s="191"/>
      <c r="R155" s="191"/>
      <c r="S155" s="191"/>
      <c r="T155" s="19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186" t="s">
        <v>170</v>
      </c>
      <c r="AU155" s="186" t="s">
        <v>89</v>
      </c>
      <c r="AV155" s="12" t="s">
        <v>89</v>
      </c>
      <c r="AW155" s="12" t="s">
        <v>33</v>
      </c>
      <c r="AX155" s="12" t="s">
        <v>87</v>
      </c>
      <c r="AY155" s="186" t="s">
        <v>160</v>
      </c>
    </row>
    <row r="156" s="2" customFormat="1" ht="24.15" customHeight="1">
      <c r="A156" s="36"/>
      <c r="B156" s="164"/>
      <c r="C156" s="165" t="s">
        <v>237</v>
      </c>
      <c r="D156" s="165" t="s">
        <v>161</v>
      </c>
      <c r="E156" s="166" t="s">
        <v>419</v>
      </c>
      <c r="F156" s="167" t="s">
        <v>420</v>
      </c>
      <c r="G156" s="168" t="s">
        <v>356</v>
      </c>
      <c r="H156" s="169">
        <v>5</v>
      </c>
      <c r="I156" s="170"/>
      <c r="J156" s="171">
        <f>ROUND(I156*H156,2)</f>
        <v>0</v>
      </c>
      <c r="K156" s="172"/>
      <c r="L156" s="37"/>
      <c r="M156" s="173" t="s">
        <v>1</v>
      </c>
      <c r="N156" s="174" t="s">
        <v>44</v>
      </c>
      <c r="O156" s="75"/>
      <c r="P156" s="175">
        <f>O156*H156</f>
        <v>0</v>
      </c>
      <c r="Q156" s="175">
        <v>0</v>
      </c>
      <c r="R156" s="175">
        <f>Q156*H156</f>
        <v>0</v>
      </c>
      <c r="S156" s="175">
        <v>0</v>
      </c>
      <c r="T156" s="17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77" t="s">
        <v>159</v>
      </c>
      <c r="AT156" s="177" t="s">
        <v>161</v>
      </c>
      <c r="AU156" s="177" t="s">
        <v>89</v>
      </c>
      <c r="AY156" s="17" t="s">
        <v>160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7" t="s">
        <v>87</v>
      </c>
      <c r="BK156" s="178">
        <f>ROUND(I156*H156,2)</f>
        <v>0</v>
      </c>
      <c r="BL156" s="17" t="s">
        <v>159</v>
      </c>
      <c r="BM156" s="177" t="s">
        <v>421</v>
      </c>
    </row>
    <row r="157" s="2" customFormat="1">
      <c r="A157" s="36"/>
      <c r="B157" s="37"/>
      <c r="C157" s="36"/>
      <c r="D157" s="179" t="s">
        <v>167</v>
      </c>
      <c r="E157" s="36"/>
      <c r="F157" s="180" t="s">
        <v>420</v>
      </c>
      <c r="G157" s="36"/>
      <c r="H157" s="36"/>
      <c r="I157" s="181"/>
      <c r="J157" s="36"/>
      <c r="K157" s="36"/>
      <c r="L157" s="37"/>
      <c r="M157" s="182"/>
      <c r="N157" s="183"/>
      <c r="O157" s="75"/>
      <c r="P157" s="75"/>
      <c r="Q157" s="75"/>
      <c r="R157" s="75"/>
      <c r="S157" s="75"/>
      <c r="T157" s="7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7" t="s">
        <v>167</v>
      </c>
      <c r="AU157" s="17" t="s">
        <v>89</v>
      </c>
    </row>
    <row r="158" s="2" customFormat="1">
      <c r="A158" s="36"/>
      <c r="B158" s="37"/>
      <c r="C158" s="36"/>
      <c r="D158" s="179" t="s">
        <v>168</v>
      </c>
      <c r="E158" s="36"/>
      <c r="F158" s="184" t="s">
        <v>422</v>
      </c>
      <c r="G158" s="36"/>
      <c r="H158" s="36"/>
      <c r="I158" s="181"/>
      <c r="J158" s="36"/>
      <c r="K158" s="36"/>
      <c r="L158" s="37"/>
      <c r="M158" s="182"/>
      <c r="N158" s="183"/>
      <c r="O158" s="75"/>
      <c r="P158" s="75"/>
      <c r="Q158" s="75"/>
      <c r="R158" s="75"/>
      <c r="S158" s="75"/>
      <c r="T158" s="7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7" t="s">
        <v>168</v>
      </c>
      <c r="AU158" s="17" t="s">
        <v>89</v>
      </c>
    </row>
    <row r="159" s="12" customFormat="1">
      <c r="A159" s="12"/>
      <c r="B159" s="185"/>
      <c r="C159" s="12"/>
      <c r="D159" s="179" t="s">
        <v>170</v>
      </c>
      <c r="E159" s="186" t="s">
        <v>1</v>
      </c>
      <c r="F159" s="187" t="s">
        <v>423</v>
      </c>
      <c r="G159" s="12"/>
      <c r="H159" s="188">
        <v>5</v>
      </c>
      <c r="I159" s="189"/>
      <c r="J159" s="12"/>
      <c r="K159" s="12"/>
      <c r="L159" s="185"/>
      <c r="M159" s="190"/>
      <c r="N159" s="191"/>
      <c r="O159" s="191"/>
      <c r="P159" s="191"/>
      <c r="Q159" s="191"/>
      <c r="R159" s="191"/>
      <c r="S159" s="191"/>
      <c r="T159" s="19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186" t="s">
        <v>170</v>
      </c>
      <c r="AU159" s="186" t="s">
        <v>89</v>
      </c>
      <c r="AV159" s="12" t="s">
        <v>89</v>
      </c>
      <c r="AW159" s="12" t="s">
        <v>33</v>
      </c>
      <c r="AX159" s="12" t="s">
        <v>87</v>
      </c>
      <c r="AY159" s="186" t="s">
        <v>160</v>
      </c>
    </row>
    <row r="160" s="2" customFormat="1" ht="33" customHeight="1">
      <c r="A160" s="36"/>
      <c r="B160" s="164"/>
      <c r="C160" s="165" t="s">
        <v>239</v>
      </c>
      <c r="D160" s="165" t="s">
        <v>161</v>
      </c>
      <c r="E160" s="166" t="s">
        <v>424</v>
      </c>
      <c r="F160" s="167" t="s">
        <v>425</v>
      </c>
      <c r="G160" s="168" t="s">
        <v>356</v>
      </c>
      <c r="H160" s="169">
        <v>6</v>
      </c>
      <c r="I160" s="170"/>
      <c r="J160" s="171">
        <f>ROUND(I160*H160,2)</f>
        <v>0</v>
      </c>
      <c r="K160" s="172"/>
      <c r="L160" s="37"/>
      <c r="M160" s="173" t="s">
        <v>1</v>
      </c>
      <c r="N160" s="174" t="s">
        <v>44</v>
      </c>
      <c r="O160" s="75"/>
      <c r="P160" s="175">
        <f>O160*H160</f>
        <v>0</v>
      </c>
      <c r="Q160" s="175">
        <v>0</v>
      </c>
      <c r="R160" s="175">
        <f>Q160*H160</f>
        <v>0</v>
      </c>
      <c r="S160" s="175">
        <v>0</v>
      </c>
      <c r="T160" s="17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77" t="s">
        <v>159</v>
      </c>
      <c r="AT160" s="177" t="s">
        <v>161</v>
      </c>
      <c r="AU160" s="177" t="s">
        <v>89</v>
      </c>
      <c r="AY160" s="17" t="s">
        <v>160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17" t="s">
        <v>87</v>
      </c>
      <c r="BK160" s="178">
        <f>ROUND(I160*H160,2)</f>
        <v>0</v>
      </c>
      <c r="BL160" s="17" t="s">
        <v>159</v>
      </c>
      <c r="BM160" s="177" t="s">
        <v>426</v>
      </c>
    </row>
    <row r="161" s="2" customFormat="1">
      <c r="A161" s="36"/>
      <c r="B161" s="37"/>
      <c r="C161" s="36"/>
      <c r="D161" s="179" t="s">
        <v>167</v>
      </c>
      <c r="E161" s="36"/>
      <c r="F161" s="180" t="s">
        <v>425</v>
      </c>
      <c r="G161" s="36"/>
      <c r="H161" s="36"/>
      <c r="I161" s="181"/>
      <c r="J161" s="36"/>
      <c r="K161" s="36"/>
      <c r="L161" s="37"/>
      <c r="M161" s="182"/>
      <c r="N161" s="183"/>
      <c r="O161" s="75"/>
      <c r="P161" s="75"/>
      <c r="Q161" s="75"/>
      <c r="R161" s="75"/>
      <c r="S161" s="75"/>
      <c r="T161" s="7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7" t="s">
        <v>167</v>
      </c>
      <c r="AU161" s="17" t="s">
        <v>89</v>
      </c>
    </row>
    <row r="162" s="2" customFormat="1">
      <c r="A162" s="36"/>
      <c r="B162" s="37"/>
      <c r="C162" s="36"/>
      <c r="D162" s="179" t="s">
        <v>168</v>
      </c>
      <c r="E162" s="36"/>
      <c r="F162" s="184" t="s">
        <v>427</v>
      </c>
      <c r="G162" s="36"/>
      <c r="H162" s="36"/>
      <c r="I162" s="181"/>
      <c r="J162" s="36"/>
      <c r="K162" s="36"/>
      <c r="L162" s="37"/>
      <c r="M162" s="182"/>
      <c r="N162" s="183"/>
      <c r="O162" s="75"/>
      <c r="P162" s="75"/>
      <c r="Q162" s="75"/>
      <c r="R162" s="75"/>
      <c r="S162" s="75"/>
      <c r="T162" s="7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7" t="s">
        <v>168</v>
      </c>
      <c r="AU162" s="17" t="s">
        <v>89</v>
      </c>
    </row>
    <row r="163" s="12" customFormat="1">
      <c r="A163" s="12"/>
      <c r="B163" s="185"/>
      <c r="C163" s="12"/>
      <c r="D163" s="179" t="s">
        <v>170</v>
      </c>
      <c r="E163" s="186" t="s">
        <v>1</v>
      </c>
      <c r="F163" s="187" t="s">
        <v>428</v>
      </c>
      <c r="G163" s="12"/>
      <c r="H163" s="188">
        <v>6</v>
      </c>
      <c r="I163" s="189"/>
      <c r="J163" s="12"/>
      <c r="K163" s="12"/>
      <c r="L163" s="185"/>
      <c r="M163" s="190"/>
      <c r="N163" s="191"/>
      <c r="O163" s="191"/>
      <c r="P163" s="191"/>
      <c r="Q163" s="191"/>
      <c r="R163" s="191"/>
      <c r="S163" s="191"/>
      <c r="T163" s="19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186" t="s">
        <v>170</v>
      </c>
      <c r="AU163" s="186" t="s">
        <v>89</v>
      </c>
      <c r="AV163" s="12" t="s">
        <v>89</v>
      </c>
      <c r="AW163" s="12" t="s">
        <v>33</v>
      </c>
      <c r="AX163" s="12" t="s">
        <v>87</v>
      </c>
      <c r="AY163" s="186" t="s">
        <v>160</v>
      </c>
    </row>
    <row r="164" s="2" customFormat="1" ht="16.5" customHeight="1">
      <c r="A164" s="36"/>
      <c r="B164" s="164"/>
      <c r="C164" s="165" t="s">
        <v>303</v>
      </c>
      <c r="D164" s="165" t="s">
        <v>161</v>
      </c>
      <c r="E164" s="166" t="s">
        <v>429</v>
      </c>
      <c r="F164" s="167" t="s">
        <v>430</v>
      </c>
      <c r="G164" s="168" t="s">
        <v>255</v>
      </c>
      <c r="H164" s="169">
        <v>0.17999999999999999</v>
      </c>
      <c r="I164" s="170"/>
      <c r="J164" s="171">
        <f>ROUND(I164*H164,2)</f>
        <v>0</v>
      </c>
      <c r="K164" s="172"/>
      <c r="L164" s="37"/>
      <c r="M164" s="173" t="s">
        <v>1</v>
      </c>
      <c r="N164" s="174" t="s">
        <v>44</v>
      </c>
      <c r="O164" s="75"/>
      <c r="P164" s="175">
        <f>O164*H164</f>
        <v>0</v>
      </c>
      <c r="Q164" s="175">
        <v>0</v>
      </c>
      <c r="R164" s="175">
        <f>Q164*H164</f>
        <v>0</v>
      </c>
      <c r="S164" s="175">
        <v>0</v>
      </c>
      <c r="T164" s="17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77" t="s">
        <v>159</v>
      </c>
      <c r="AT164" s="177" t="s">
        <v>161</v>
      </c>
      <c r="AU164" s="177" t="s">
        <v>89</v>
      </c>
      <c r="AY164" s="17" t="s">
        <v>160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7" t="s">
        <v>87</v>
      </c>
      <c r="BK164" s="178">
        <f>ROUND(I164*H164,2)</f>
        <v>0</v>
      </c>
      <c r="BL164" s="17" t="s">
        <v>159</v>
      </c>
      <c r="BM164" s="177" t="s">
        <v>431</v>
      </c>
    </row>
    <row r="165" s="2" customFormat="1">
      <c r="A165" s="36"/>
      <c r="B165" s="37"/>
      <c r="C165" s="36"/>
      <c r="D165" s="179" t="s">
        <v>167</v>
      </c>
      <c r="E165" s="36"/>
      <c r="F165" s="180" t="s">
        <v>430</v>
      </c>
      <c r="G165" s="36"/>
      <c r="H165" s="36"/>
      <c r="I165" s="181"/>
      <c r="J165" s="36"/>
      <c r="K165" s="36"/>
      <c r="L165" s="37"/>
      <c r="M165" s="182"/>
      <c r="N165" s="183"/>
      <c r="O165" s="75"/>
      <c r="P165" s="75"/>
      <c r="Q165" s="75"/>
      <c r="R165" s="75"/>
      <c r="S165" s="75"/>
      <c r="T165" s="7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7" t="s">
        <v>167</v>
      </c>
      <c r="AU165" s="17" t="s">
        <v>89</v>
      </c>
    </row>
    <row r="166" s="2" customFormat="1">
      <c r="A166" s="36"/>
      <c r="B166" s="37"/>
      <c r="C166" s="36"/>
      <c r="D166" s="179" t="s">
        <v>168</v>
      </c>
      <c r="E166" s="36"/>
      <c r="F166" s="184" t="s">
        <v>432</v>
      </c>
      <c r="G166" s="36"/>
      <c r="H166" s="36"/>
      <c r="I166" s="181"/>
      <c r="J166" s="36"/>
      <c r="K166" s="36"/>
      <c r="L166" s="37"/>
      <c r="M166" s="182"/>
      <c r="N166" s="183"/>
      <c r="O166" s="75"/>
      <c r="P166" s="75"/>
      <c r="Q166" s="75"/>
      <c r="R166" s="75"/>
      <c r="S166" s="75"/>
      <c r="T166" s="7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7" t="s">
        <v>168</v>
      </c>
      <c r="AU166" s="17" t="s">
        <v>89</v>
      </c>
    </row>
    <row r="167" s="12" customFormat="1">
      <c r="A167" s="12"/>
      <c r="B167" s="185"/>
      <c r="C167" s="12"/>
      <c r="D167" s="179" t="s">
        <v>170</v>
      </c>
      <c r="E167" s="186" t="s">
        <v>1</v>
      </c>
      <c r="F167" s="187" t="s">
        <v>433</v>
      </c>
      <c r="G167" s="12"/>
      <c r="H167" s="188">
        <v>0.17999999999999999</v>
      </c>
      <c r="I167" s="189"/>
      <c r="J167" s="12"/>
      <c r="K167" s="12"/>
      <c r="L167" s="185"/>
      <c r="M167" s="190"/>
      <c r="N167" s="191"/>
      <c r="O167" s="191"/>
      <c r="P167" s="191"/>
      <c r="Q167" s="191"/>
      <c r="R167" s="191"/>
      <c r="S167" s="191"/>
      <c r="T167" s="19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186" t="s">
        <v>170</v>
      </c>
      <c r="AU167" s="186" t="s">
        <v>89</v>
      </c>
      <c r="AV167" s="12" t="s">
        <v>89</v>
      </c>
      <c r="AW167" s="12" t="s">
        <v>33</v>
      </c>
      <c r="AX167" s="12" t="s">
        <v>87</v>
      </c>
      <c r="AY167" s="186" t="s">
        <v>160</v>
      </c>
    </row>
    <row r="168" s="11" customFormat="1" ht="22.8" customHeight="1">
      <c r="A168" s="11"/>
      <c r="B168" s="153"/>
      <c r="C168" s="11"/>
      <c r="D168" s="154" t="s">
        <v>78</v>
      </c>
      <c r="E168" s="200" t="s">
        <v>89</v>
      </c>
      <c r="F168" s="200" t="s">
        <v>296</v>
      </c>
      <c r="G168" s="11"/>
      <c r="H168" s="11"/>
      <c r="I168" s="156"/>
      <c r="J168" s="201">
        <f>BK168</f>
        <v>0</v>
      </c>
      <c r="K168" s="11"/>
      <c r="L168" s="153"/>
      <c r="M168" s="158"/>
      <c r="N168" s="159"/>
      <c r="O168" s="159"/>
      <c r="P168" s="160">
        <f>SUM(P169:P173)</f>
        <v>0</v>
      </c>
      <c r="Q168" s="159"/>
      <c r="R168" s="160">
        <f>SUM(R169:R173)</f>
        <v>0</v>
      </c>
      <c r="S168" s="159"/>
      <c r="T168" s="161">
        <f>SUM(T169:T173)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54" t="s">
        <v>87</v>
      </c>
      <c r="AT168" s="162" t="s">
        <v>78</v>
      </c>
      <c r="AU168" s="162" t="s">
        <v>87</v>
      </c>
      <c r="AY168" s="154" t="s">
        <v>160</v>
      </c>
      <c r="BK168" s="163">
        <f>SUM(BK169:BK173)</f>
        <v>0</v>
      </c>
    </row>
    <row r="169" s="2" customFormat="1" ht="16.5" customHeight="1">
      <c r="A169" s="36"/>
      <c r="B169" s="164"/>
      <c r="C169" s="165" t="s">
        <v>310</v>
      </c>
      <c r="D169" s="165" t="s">
        <v>161</v>
      </c>
      <c r="E169" s="166" t="s">
        <v>297</v>
      </c>
      <c r="F169" s="167" t="s">
        <v>298</v>
      </c>
      <c r="G169" s="168" t="s">
        <v>255</v>
      </c>
      <c r="H169" s="169">
        <v>25.600000000000001</v>
      </c>
      <c r="I169" s="170"/>
      <c r="J169" s="171">
        <f>ROUND(I169*H169,2)</f>
        <v>0</v>
      </c>
      <c r="K169" s="172"/>
      <c r="L169" s="37"/>
      <c r="M169" s="173" t="s">
        <v>1</v>
      </c>
      <c r="N169" s="174" t="s">
        <v>44</v>
      </c>
      <c r="O169" s="75"/>
      <c r="P169" s="175">
        <f>O169*H169</f>
        <v>0</v>
      </c>
      <c r="Q169" s="175">
        <v>0</v>
      </c>
      <c r="R169" s="175">
        <f>Q169*H169</f>
        <v>0</v>
      </c>
      <c r="S169" s="175">
        <v>0</v>
      </c>
      <c r="T169" s="17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77" t="s">
        <v>159</v>
      </c>
      <c r="AT169" s="177" t="s">
        <v>161</v>
      </c>
      <c r="AU169" s="177" t="s">
        <v>89</v>
      </c>
      <c r="AY169" s="17" t="s">
        <v>160</v>
      </c>
      <c r="BE169" s="178">
        <f>IF(N169="základní",J169,0)</f>
        <v>0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17" t="s">
        <v>87</v>
      </c>
      <c r="BK169" s="178">
        <f>ROUND(I169*H169,2)</f>
        <v>0</v>
      </c>
      <c r="BL169" s="17" t="s">
        <v>159</v>
      </c>
      <c r="BM169" s="177" t="s">
        <v>299</v>
      </c>
    </row>
    <row r="170" s="2" customFormat="1">
      <c r="A170" s="36"/>
      <c r="B170" s="37"/>
      <c r="C170" s="36"/>
      <c r="D170" s="179" t="s">
        <v>167</v>
      </c>
      <c r="E170" s="36"/>
      <c r="F170" s="180" t="s">
        <v>300</v>
      </c>
      <c r="G170" s="36"/>
      <c r="H170" s="36"/>
      <c r="I170" s="181"/>
      <c r="J170" s="36"/>
      <c r="K170" s="36"/>
      <c r="L170" s="37"/>
      <c r="M170" s="182"/>
      <c r="N170" s="183"/>
      <c r="O170" s="75"/>
      <c r="P170" s="75"/>
      <c r="Q170" s="75"/>
      <c r="R170" s="75"/>
      <c r="S170" s="75"/>
      <c r="T170" s="7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7" t="s">
        <v>167</v>
      </c>
      <c r="AU170" s="17" t="s">
        <v>89</v>
      </c>
    </row>
    <row r="171" s="2" customFormat="1">
      <c r="A171" s="36"/>
      <c r="B171" s="37"/>
      <c r="C171" s="36"/>
      <c r="D171" s="179" t="s">
        <v>168</v>
      </c>
      <c r="E171" s="36"/>
      <c r="F171" s="184" t="s">
        <v>301</v>
      </c>
      <c r="G171" s="36"/>
      <c r="H171" s="36"/>
      <c r="I171" s="181"/>
      <c r="J171" s="36"/>
      <c r="K171" s="36"/>
      <c r="L171" s="37"/>
      <c r="M171" s="182"/>
      <c r="N171" s="183"/>
      <c r="O171" s="75"/>
      <c r="P171" s="75"/>
      <c r="Q171" s="75"/>
      <c r="R171" s="75"/>
      <c r="S171" s="75"/>
      <c r="T171" s="7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7" t="s">
        <v>168</v>
      </c>
      <c r="AU171" s="17" t="s">
        <v>89</v>
      </c>
    </row>
    <row r="172" s="14" customFormat="1">
      <c r="A172" s="14"/>
      <c r="B172" s="202"/>
      <c r="C172" s="14"/>
      <c r="D172" s="179" t="s">
        <v>170</v>
      </c>
      <c r="E172" s="203" t="s">
        <v>1</v>
      </c>
      <c r="F172" s="204" t="s">
        <v>302</v>
      </c>
      <c r="G172" s="14"/>
      <c r="H172" s="203" t="s">
        <v>1</v>
      </c>
      <c r="I172" s="205"/>
      <c r="J172" s="14"/>
      <c r="K172" s="14"/>
      <c r="L172" s="202"/>
      <c r="M172" s="206"/>
      <c r="N172" s="207"/>
      <c r="O172" s="207"/>
      <c r="P172" s="207"/>
      <c r="Q172" s="207"/>
      <c r="R172" s="207"/>
      <c r="S172" s="207"/>
      <c r="T172" s="20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3" t="s">
        <v>170</v>
      </c>
      <c r="AU172" s="203" t="s">
        <v>89</v>
      </c>
      <c r="AV172" s="14" t="s">
        <v>87</v>
      </c>
      <c r="AW172" s="14" t="s">
        <v>33</v>
      </c>
      <c r="AX172" s="14" t="s">
        <v>79</v>
      </c>
      <c r="AY172" s="203" t="s">
        <v>160</v>
      </c>
    </row>
    <row r="173" s="12" customFormat="1">
      <c r="A173" s="12"/>
      <c r="B173" s="185"/>
      <c r="C173" s="12"/>
      <c r="D173" s="179" t="s">
        <v>170</v>
      </c>
      <c r="E173" s="186" t="s">
        <v>1</v>
      </c>
      <c r="F173" s="187" t="s">
        <v>405</v>
      </c>
      <c r="G173" s="12"/>
      <c r="H173" s="188">
        <v>25.600000000000001</v>
      </c>
      <c r="I173" s="189"/>
      <c r="J173" s="12"/>
      <c r="K173" s="12"/>
      <c r="L173" s="185"/>
      <c r="M173" s="190"/>
      <c r="N173" s="191"/>
      <c r="O173" s="191"/>
      <c r="P173" s="191"/>
      <c r="Q173" s="191"/>
      <c r="R173" s="191"/>
      <c r="S173" s="191"/>
      <c r="T173" s="19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186" t="s">
        <v>170</v>
      </c>
      <c r="AU173" s="186" t="s">
        <v>89</v>
      </c>
      <c r="AV173" s="12" t="s">
        <v>89</v>
      </c>
      <c r="AW173" s="12" t="s">
        <v>33</v>
      </c>
      <c r="AX173" s="12" t="s">
        <v>79</v>
      </c>
      <c r="AY173" s="186" t="s">
        <v>160</v>
      </c>
    </row>
    <row r="174" s="11" customFormat="1" ht="22.8" customHeight="1">
      <c r="A174" s="11"/>
      <c r="B174" s="153"/>
      <c r="C174" s="11"/>
      <c r="D174" s="154" t="s">
        <v>78</v>
      </c>
      <c r="E174" s="200" t="s">
        <v>210</v>
      </c>
      <c r="F174" s="200" t="s">
        <v>322</v>
      </c>
      <c r="G174" s="11"/>
      <c r="H174" s="11"/>
      <c r="I174" s="156"/>
      <c r="J174" s="201">
        <f>BK174</f>
        <v>0</v>
      </c>
      <c r="K174" s="11"/>
      <c r="L174" s="153"/>
      <c r="M174" s="158"/>
      <c r="N174" s="159"/>
      <c r="O174" s="159"/>
      <c r="P174" s="160">
        <f>SUM(P175:P212)</f>
        <v>0</v>
      </c>
      <c r="Q174" s="159"/>
      <c r="R174" s="160">
        <f>SUM(R175:R212)</f>
        <v>0</v>
      </c>
      <c r="S174" s="159"/>
      <c r="T174" s="161">
        <f>SUM(T175:T212)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154" t="s">
        <v>87</v>
      </c>
      <c r="AT174" s="162" t="s">
        <v>78</v>
      </c>
      <c r="AU174" s="162" t="s">
        <v>87</v>
      </c>
      <c r="AY174" s="154" t="s">
        <v>160</v>
      </c>
      <c r="BK174" s="163">
        <f>SUM(BK175:BK212)</f>
        <v>0</v>
      </c>
    </row>
    <row r="175" s="2" customFormat="1" ht="16.5" customHeight="1">
      <c r="A175" s="36"/>
      <c r="B175" s="164"/>
      <c r="C175" s="165" t="s">
        <v>8</v>
      </c>
      <c r="D175" s="165" t="s">
        <v>161</v>
      </c>
      <c r="E175" s="166" t="s">
        <v>324</v>
      </c>
      <c r="F175" s="167" t="s">
        <v>325</v>
      </c>
      <c r="G175" s="168" t="s">
        <v>255</v>
      </c>
      <c r="H175" s="169">
        <v>12.800000000000001</v>
      </c>
      <c r="I175" s="170"/>
      <c r="J175" s="171">
        <f>ROUND(I175*H175,2)</f>
        <v>0</v>
      </c>
      <c r="K175" s="172"/>
      <c r="L175" s="37"/>
      <c r="M175" s="173" t="s">
        <v>1</v>
      </c>
      <c r="N175" s="174" t="s">
        <v>44</v>
      </c>
      <c r="O175" s="75"/>
      <c r="P175" s="175">
        <f>O175*H175</f>
        <v>0</v>
      </c>
      <c r="Q175" s="175">
        <v>0</v>
      </c>
      <c r="R175" s="175">
        <f>Q175*H175</f>
        <v>0</v>
      </c>
      <c r="S175" s="175">
        <v>0</v>
      </c>
      <c r="T175" s="17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77" t="s">
        <v>159</v>
      </c>
      <c r="AT175" s="177" t="s">
        <v>161</v>
      </c>
      <c r="AU175" s="177" t="s">
        <v>89</v>
      </c>
      <c r="AY175" s="17" t="s">
        <v>160</v>
      </c>
      <c r="BE175" s="178">
        <f>IF(N175="základní",J175,0)</f>
        <v>0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17" t="s">
        <v>87</v>
      </c>
      <c r="BK175" s="178">
        <f>ROUND(I175*H175,2)</f>
        <v>0</v>
      </c>
      <c r="BL175" s="17" t="s">
        <v>159</v>
      </c>
      <c r="BM175" s="177" t="s">
        <v>326</v>
      </c>
    </row>
    <row r="176" s="2" customFormat="1">
      <c r="A176" s="36"/>
      <c r="B176" s="37"/>
      <c r="C176" s="36"/>
      <c r="D176" s="179" t="s">
        <v>167</v>
      </c>
      <c r="E176" s="36"/>
      <c r="F176" s="180" t="s">
        <v>325</v>
      </c>
      <c r="G176" s="36"/>
      <c r="H176" s="36"/>
      <c r="I176" s="181"/>
      <c r="J176" s="36"/>
      <c r="K176" s="36"/>
      <c r="L176" s="37"/>
      <c r="M176" s="182"/>
      <c r="N176" s="183"/>
      <c r="O176" s="75"/>
      <c r="P176" s="75"/>
      <c r="Q176" s="75"/>
      <c r="R176" s="75"/>
      <c r="S176" s="75"/>
      <c r="T176" s="7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7" t="s">
        <v>167</v>
      </c>
      <c r="AU176" s="17" t="s">
        <v>89</v>
      </c>
    </row>
    <row r="177" s="2" customFormat="1">
      <c r="A177" s="36"/>
      <c r="B177" s="37"/>
      <c r="C177" s="36"/>
      <c r="D177" s="179" t="s">
        <v>168</v>
      </c>
      <c r="E177" s="36"/>
      <c r="F177" s="184" t="s">
        <v>327</v>
      </c>
      <c r="G177" s="36"/>
      <c r="H177" s="36"/>
      <c r="I177" s="181"/>
      <c r="J177" s="36"/>
      <c r="K177" s="36"/>
      <c r="L177" s="37"/>
      <c r="M177" s="182"/>
      <c r="N177" s="183"/>
      <c r="O177" s="75"/>
      <c r="P177" s="75"/>
      <c r="Q177" s="75"/>
      <c r="R177" s="75"/>
      <c r="S177" s="75"/>
      <c r="T177" s="7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7" t="s">
        <v>168</v>
      </c>
      <c r="AU177" s="17" t="s">
        <v>89</v>
      </c>
    </row>
    <row r="178" s="12" customFormat="1">
      <c r="A178" s="12"/>
      <c r="B178" s="185"/>
      <c r="C178" s="12"/>
      <c r="D178" s="179" t="s">
        <v>170</v>
      </c>
      <c r="E178" s="186" t="s">
        <v>1</v>
      </c>
      <c r="F178" s="187" t="s">
        <v>434</v>
      </c>
      <c r="G178" s="12"/>
      <c r="H178" s="188">
        <v>12.800000000000001</v>
      </c>
      <c r="I178" s="189"/>
      <c r="J178" s="12"/>
      <c r="K178" s="12"/>
      <c r="L178" s="185"/>
      <c r="M178" s="190"/>
      <c r="N178" s="191"/>
      <c r="O178" s="191"/>
      <c r="P178" s="191"/>
      <c r="Q178" s="191"/>
      <c r="R178" s="191"/>
      <c r="S178" s="191"/>
      <c r="T178" s="19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186" t="s">
        <v>170</v>
      </c>
      <c r="AU178" s="186" t="s">
        <v>89</v>
      </c>
      <c r="AV178" s="12" t="s">
        <v>89</v>
      </c>
      <c r="AW178" s="12" t="s">
        <v>33</v>
      </c>
      <c r="AX178" s="12" t="s">
        <v>87</v>
      </c>
      <c r="AY178" s="186" t="s">
        <v>160</v>
      </c>
    </row>
    <row r="179" s="2" customFormat="1" ht="16.5" customHeight="1">
      <c r="A179" s="36"/>
      <c r="B179" s="164"/>
      <c r="C179" s="165" t="s">
        <v>323</v>
      </c>
      <c r="D179" s="165" t="s">
        <v>161</v>
      </c>
      <c r="E179" s="166" t="s">
        <v>435</v>
      </c>
      <c r="F179" s="167" t="s">
        <v>436</v>
      </c>
      <c r="G179" s="168" t="s">
        <v>287</v>
      </c>
      <c r="H179" s="169">
        <v>202</v>
      </c>
      <c r="I179" s="170"/>
      <c r="J179" s="171">
        <f>ROUND(I179*H179,2)</f>
        <v>0</v>
      </c>
      <c r="K179" s="172"/>
      <c r="L179" s="37"/>
      <c r="M179" s="173" t="s">
        <v>1</v>
      </c>
      <c r="N179" s="174" t="s">
        <v>44</v>
      </c>
      <c r="O179" s="75"/>
      <c r="P179" s="175">
        <f>O179*H179</f>
        <v>0</v>
      </c>
      <c r="Q179" s="175">
        <v>0</v>
      </c>
      <c r="R179" s="175">
        <f>Q179*H179</f>
        <v>0</v>
      </c>
      <c r="S179" s="175">
        <v>0</v>
      </c>
      <c r="T179" s="17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77" t="s">
        <v>159</v>
      </c>
      <c r="AT179" s="177" t="s">
        <v>161</v>
      </c>
      <c r="AU179" s="177" t="s">
        <v>89</v>
      </c>
      <c r="AY179" s="17" t="s">
        <v>160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17" t="s">
        <v>87</v>
      </c>
      <c r="BK179" s="178">
        <f>ROUND(I179*H179,2)</f>
        <v>0</v>
      </c>
      <c r="BL179" s="17" t="s">
        <v>159</v>
      </c>
      <c r="BM179" s="177" t="s">
        <v>437</v>
      </c>
    </row>
    <row r="180" s="2" customFormat="1">
      <c r="A180" s="36"/>
      <c r="B180" s="37"/>
      <c r="C180" s="36"/>
      <c r="D180" s="179" t="s">
        <v>167</v>
      </c>
      <c r="E180" s="36"/>
      <c r="F180" s="180" t="s">
        <v>436</v>
      </c>
      <c r="G180" s="36"/>
      <c r="H180" s="36"/>
      <c r="I180" s="181"/>
      <c r="J180" s="36"/>
      <c r="K180" s="36"/>
      <c r="L180" s="37"/>
      <c r="M180" s="182"/>
      <c r="N180" s="183"/>
      <c r="O180" s="75"/>
      <c r="P180" s="75"/>
      <c r="Q180" s="75"/>
      <c r="R180" s="75"/>
      <c r="S180" s="75"/>
      <c r="T180" s="7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7" t="s">
        <v>167</v>
      </c>
      <c r="AU180" s="17" t="s">
        <v>89</v>
      </c>
    </row>
    <row r="181" s="2" customFormat="1">
      <c r="A181" s="36"/>
      <c r="B181" s="37"/>
      <c r="C181" s="36"/>
      <c r="D181" s="179" t="s">
        <v>168</v>
      </c>
      <c r="E181" s="36"/>
      <c r="F181" s="184" t="s">
        <v>438</v>
      </c>
      <c r="G181" s="36"/>
      <c r="H181" s="36"/>
      <c r="I181" s="181"/>
      <c r="J181" s="36"/>
      <c r="K181" s="36"/>
      <c r="L181" s="37"/>
      <c r="M181" s="182"/>
      <c r="N181" s="183"/>
      <c r="O181" s="75"/>
      <c r="P181" s="75"/>
      <c r="Q181" s="75"/>
      <c r="R181" s="75"/>
      <c r="S181" s="75"/>
      <c r="T181" s="7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7" t="s">
        <v>168</v>
      </c>
      <c r="AU181" s="17" t="s">
        <v>89</v>
      </c>
    </row>
    <row r="182" s="12" customFormat="1">
      <c r="A182" s="12"/>
      <c r="B182" s="185"/>
      <c r="C182" s="12"/>
      <c r="D182" s="179" t="s">
        <v>170</v>
      </c>
      <c r="E182" s="186" t="s">
        <v>1</v>
      </c>
      <c r="F182" s="187" t="s">
        <v>439</v>
      </c>
      <c r="G182" s="12"/>
      <c r="H182" s="188">
        <v>202</v>
      </c>
      <c r="I182" s="189"/>
      <c r="J182" s="12"/>
      <c r="K182" s="12"/>
      <c r="L182" s="185"/>
      <c r="M182" s="190"/>
      <c r="N182" s="191"/>
      <c r="O182" s="191"/>
      <c r="P182" s="191"/>
      <c r="Q182" s="191"/>
      <c r="R182" s="191"/>
      <c r="S182" s="191"/>
      <c r="T182" s="19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186" t="s">
        <v>170</v>
      </c>
      <c r="AU182" s="186" t="s">
        <v>89</v>
      </c>
      <c r="AV182" s="12" t="s">
        <v>89</v>
      </c>
      <c r="AW182" s="12" t="s">
        <v>33</v>
      </c>
      <c r="AX182" s="12" t="s">
        <v>87</v>
      </c>
      <c r="AY182" s="186" t="s">
        <v>160</v>
      </c>
    </row>
    <row r="183" s="2" customFormat="1" ht="24.15" customHeight="1">
      <c r="A183" s="36"/>
      <c r="B183" s="164"/>
      <c r="C183" s="165" t="s">
        <v>329</v>
      </c>
      <c r="D183" s="165" t="s">
        <v>161</v>
      </c>
      <c r="E183" s="166" t="s">
        <v>440</v>
      </c>
      <c r="F183" s="167" t="s">
        <v>441</v>
      </c>
      <c r="G183" s="168" t="s">
        <v>255</v>
      </c>
      <c r="H183" s="169">
        <v>8.8879999999999999</v>
      </c>
      <c r="I183" s="170"/>
      <c r="J183" s="171">
        <f>ROUND(I183*H183,2)</f>
        <v>0</v>
      </c>
      <c r="K183" s="172"/>
      <c r="L183" s="37"/>
      <c r="M183" s="173" t="s">
        <v>1</v>
      </c>
      <c r="N183" s="174" t="s">
        <v>44</v>
      </c>
      <c r="O183" s="75"/>
      <c r="P183" s="175">
        <f>O183*H183</f>
        <v>0</v>
      </c>
      <c r="Q183" s="175">
        <v>0</v>
      </c>
      <c r="R183" s="175">
        <f>Q183*H183</f>
        <v>0</v>
      </c>
      <c r="S183" s="175">
        <v>0</v>
      </c>
      <c r="T183" s="17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77" t="s">
        <v>159</v>
      </c>
      <c r="AT183" s="177" t="s">
        <v>161</v>
      </c>
      <c r="AU183" s="177" t="s">
        <v>89</v>
      </c>
      <c r="AY183" s="17" t="s">
        <v>160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17" t="s">
        <v>87</v>
      </c>
      <c r="BK183" s="178">
        <f>ROUND(I183*H183,2)</f>
        <v>0</v>
      </c>
      <c r="BL183" s="17" t="s">
        <v>159</v>
      </c>
      <c r="BM183" s="177" t="s">
        <v>442</v>
      </c>
    </row>
    <row r="184" s="2" customFormat="1">
      <c r="A184" s="36"/>
      <c r="B184" s="37"/>
      <c r="C184" s="36"/>
      <c r="D184" s="179" t="s">
        <v>167</v>
      </c>
      <c r="E184" s="36"/>
      <c r="F184" s="180" t="s">
        <v>441</v>
      </c>
      <c r="G184" s="36"/>
      <c r="H184" s="36"/>
      <c r="I184" s="181"/>
      <c r="J184" s="36"/>
      <c r="K184" s="36"/>
      <c r="L184" s="37"/>
      <c r="M184" s="182"/>
      <c r="N184" s="183"/>
      <c r="O184" s="75"/>
      <c r="P184" s="75"/>
      <c r="Q184" s="75"/>
      <c r="R184" s="75"/>
      <c r="S184" s="75"/>
      <c r="T184" s="7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7" t="s">
        <v>167</v>
      </c>
      <c r="AU184" s="17" t="s">
        <v>89</v>
      </c>
    </row>
    <row r="185" s="2" customFormat="1">
      <c r="A185" s="36"/>
      <c r="B185" s="37"/>
      <c r="C185" s="36"/>
      <c r="D185" s="179" t="s">
        <v>168</v>
      </c>
      <c r="E185" s="36"/>
      <c r="F185" s="184" t="s">
        <v>443</v>
      </c>
      <c r="G185" s="36"/>
      <c r="H185" s="36"/>
      <c r="I185" s="181"/>
      <c r="J185" s="36"/>
      <c r="K185" s="36"/>
      <c r="L185" s="37"/>
      <c r="M185" s="182"/>
      <c r="N185" s="183"/>
      <c r="O185" s="75"/>
      <c r="P185" s="75"/>
      <c r="Q185" s="75"/>
      <c r="R185" s="75"/>
      <c r="S185" s="75"/>
      <c r="T185" s="7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7" t="s">
        <v>168</v>
      </c>
      <c r="AU185" s="17" t="s">
        <v>89</v>
      </c>
    </row>
    <row r="186" s="12" customFormat="1">
      <c r="A186" s="12"/>
      <c r="B186" s="185"/>
      <c r="C186" s="12"/>
      <c r="D186" s="179" t="s">
        <v>170</v>
      </c>
      <c r="E186" s="186" t="s">
        <v>1</v>
      </c>
      <c r="F186" s="187" t="s">
        <v>444</v>
      </c>
      <c r="G186" s="12"/>
      <c r="H186" s="188">
        <v>8.8879999999999999</v>
      </c>
      <c r="I186" s="189"/>
      <c r="J186" s="12"/>
      <c r="K186" s="12"/>
      <c r="L186" s="185"/>
      <c r="M186" s="190"/>
      <c r="N186" s="191"/>
      <c r="O186" s="191"/>
      <c r="P186" s="191"/>
      <c r="Q186" s="191"/>
      <c r="R186" s="191"/>
      <c r="S186" s="191"/>
      <c r="T186" s="19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186" t="s">
        <v>170</v>
      </c>
      <c r="AU186" s="186" t="s">
        <v>89</v>
      </c>
      <c r="AV186" s="12" t="s">
        <v>89</v>
      </c>
      <c r="AW186" s="12" t="s">
        <v>33</v>
      </c>
      <c r="AX186" s="12" t="s">
        <v>87</v>
      </c>
      <c r="AY186" s="186" t="s">
        <v>160</v>
      </c>
    </row>
    <row r="187" s="2" customFormat="1" ht="24.15" customHeight="1">
      <c r="A187" s="36"/>
      <c r="B187" s="164"/>
      <c r="C187" s="165" t="s">
        <v>336</v>
      </c>
      <c r="D187" s="165" t="s">
        <v>161</v>
      </c>
      <c r="E187" s="166" t="s">
        <v>445</v>
      </c>
      <c r="F187" s="167" t="s">
        <v>446</v>
      </c>
      <c r="G187" s="168" t="s">
        <v>255</v>
      </c>
      <c r="H187" s="169">
        <v>1.6499999999999999</v>
      </c>
      <c r="I187" s="170"/>
      <c r="J187" s="171">
        <f>ROUND(I187*H187,2)</f>
        <v>0</v>
      </c>
      <c r="K187" s="172"/>
      <c r="L187" s="37"/>
      <c r="M187" s="173" t="s">
        <v>1</v>
      </c>
      <c r="N187" s="174" t="s">
        <v>44</v>
      </c>
      <c r="O187" s="75"/>
      <c r="P187" s="175">
        <f>O187*H187</f>
        <v>0</v>
      </c>
      <c r="Q187" s="175">
        <v>0</v>
      </c>
      <c r="R187" s="175">
        <f>Q187*H187</f>
        <v>0</v>
      </c>
      <c r="S187" s="175">
        <v>0</v>
      </c>
      <c r="T187" s="17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77" t="s">
        <v>159</v>
      </c>
      <c r="AT187" s="177" t="s">
        <v>161</v>
      </c>
      <c r="AU187" s="177" t="s">
        <v>89</v>
      </c>
      <c r="AY187" s="17" t="s">
        <v>160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17" t="s">
        <v>87</v>
      </c>
      <c r="BK187" s="178">
        <f>ROUND(I187*H187,2)</f>
        <v>0</v>
      </c>
      <c r="BL187" s="17" t="s">
        <v>159</v>
      </c>
      <c r="BM187" s="177" t="s">
        <v>447</v>
      </c>
    </row>
    <row r="188" s="2" customFormat="1">
      <c r="A188" s="36"/>
      <c r="B188" s="37"/>
      <c r="C188" s="36"/>
      <c r="D188" s="179" t="s">
        <v>167</v>
      </c>
      <c r="E188" s="36"/>
      <c r="F188" s="180" t="s">
        <v>446</v>
      </c>
      <c r="G188" s="36"/>
      <c r="H188" s="36"/>
      <c r="I188" s="181"/>
      <c r="J188" s="36"/>
      <c r="K188" s="36"/>
      <c r="L188" s="37"/>
      <c r="M188" s="182"/>
      <c r="N188" s="183"/>
      <c r="O188" s="75"/>
      <c r="P188" s="75"/>
      <c r="Q188" s="75"/>
      <c r="R188" s="75"/>
      <c r="S188" s="75"/>
      <c r="T188" s="7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7" t="s">
        <v>167</v>
      </c>
      <c r="AU188" s="17" t="s">
        <v>89</v>
      </c>
    </row>
    <row r="189" s="2" customFormat="1">
      <c r="A189" s="36"/>
      <c r="B189" s="37"/>
      <c r="C189" s="36"/>
      <c r="D189" s="179" t="s">
        <v>168</v>
      </c>
      <c r="E189" s="36"/>
      <c r="F189" s="184" t="s">
        <v>448</v>
      </c>
      <c r="G189" s="36"/>
      <c r="H189" s="36"/>
      <c r="I189" s="181"/>
      <c r="J189" s="36"/>
      <c r="K189" s="36"/>
      <c r="L189" s="37"/>
      <c r="M189" s="182"/>
      <c r="N189" s="183"/>
      <c r="O189" s="75"/>
      <c r="P189" s="75"/>
      <c r="Q189" s="75"/>
      <c r="R189" s="75"/>
      <c r="S189" s="75"/>
      <c r="T189" s="7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7" t="s">
        <v>168</v>
      </c>
      <c r="AU189" s="17" t="s">
        <v>89</v>
      </c>
    </row>
    <row r="190" s="12" customFormat="1">
      <c r="A190" s="12"/>
      <c r="B190" s="185"/>
      <c r="C190" s="12"/>
      <c r="D190" s="179" t="s">
        <v>170</v>
      </c>
      <c r="E190" s="186" t="s">
        <v>1</v>
      </c>
      <c r="F190" s="187" t="s">
        <v>449</v>
      </c>
      <c r="G190" s="12"/>
      <c r="H190" s="188">
        <v>1.6499999999999999</v>
      </c>
      <c r="I190" s="189"/>
      <c r="J190" s="12"/>
      <c r="K190" s="12"/>
      <c r="L190" s="185"/>
      <c r="M190" s="190"/>
      <c r="N190" s="191"/>
      <c r="O190" s="191"/>
      <c r="P190" s="191"/>
      <c r="Q190" s="191"/>
      <c r="R190" s="191"/>
      <c r="S190" s="191"/>
      <c r="T190" s="19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186" t="s">
        <v>170</v>
      </c>
      <c r="AU190" s="186" t="s">
        <v>89</v>
      </c>
      <c r="AV190" s="12" t="s">
        <v>89</v>
      </c>
      <c r="AW190" s="12" t="s">
        <v>33</v>
      </c>
      <c r="AX190" s="12" t="s">
        <v>87</v>
      </c>
      <c r="AY190" s="186" t="s">
        <v>160</v>
      </c>
    </row>
    <row r="191" s="2" customFormat="1" ht="24.15" customHeight="1">
      <c r="A191" s="36"/>
      <c r="B191" s="164"/>
      <c r="C191" s="165" t="s">
        <v>341</v>
      </c>
      <c r="D191" s="165" t="s">
        <v>161</v>
      </c>
      <c r="E191" s="166" t="s">
        <v>330</v>
      </c>
      <c r="F191" s="167" t="s">
        <v>331</v>
      </c>
      <c r="G191" s="168" t="s">
        <v>287</v>
      </c>
      <c r="H191" s="169">
        <v>54.869999999999997</v>
      </c>
      <c r="I191" s="170"/>
      <c r="J191" s="171">
        <f>ROUND(I191*H191,2)</f>
        <v>0</v>
      </c>
      <c r="K191" s="172"/>
      <c r="L191" s="37"/>
      <c r="M191" s="173" t="s">
        <v>1</v>
      </c>
      <c r="N191" s="174" t="s">
        <v>44</v>
      </c>
      <c r="O191" s="75"/>
      <c r="P191" s="175">
        <f>O191*H191</f>
        <v>0</v>
      </c>
      <c r="Q191" s="175">
        <v>0</v>
      </c>
      <c r="R191" s="175">
        <f>Q191*H191</f>
        <v>0</v>
      </c>
      <c r="S191" s="175">
        <v>0</v>
      </c>
      <c r="T191" s="17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77" t="s">
        <v>159</v>
      </c>
      <c r="AT191" s="177" t="s">
        <v>161</v>
      </c>
      <c r="AU191" s="177" t="s">
        <v>89</v>
      </c>
      <c r="AY191" s="17" t="s">
        <v>160</v>
      </c>
      <c r="BE191" s="178">
        <f>IF(N191="základní",J191,0)</f>
        <v>0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17" t="s">
        <v>87</v>
      </c>
      <c r="BK191" s="178">
        <f>ROUND(I191*H191,2)</f>
        <v>0</v>
      </c>
      <c r="BL191" s="17" t="s">
        <v>159</v>
      </c>
      <c r="BM191" s="177" t="s">
        <v>332</v>
      </c>
    </row>
    <row r="192" s="2" customFormat="1">
      <c r="A192" s="36"/>
      <c r="B192" s="37"/>
      <c r="C192" s="36"/>
      <c r="D192" s="179" t="s">
        <v>167</v>
      </c>
      <c r="E192" s="36"/>
      <c r="F192" s="180" t="s">
        <v>331</v>
      </c>
      <c r="G192" s="36"/>
      <c r="H192" s="36"/>
      <c r="I192" s="181"/>
      <c r="J192" s="36"/>
      <c r="K192" s="36"/>
      <c r="L192" s="37"/>
      <c r="M192" s="182"/>
      <c r="N192" s="183"/>
      <c r="O192" s="75"/>
      <c r="P192" s="75"/>
      <c r="Q192" s="75"/>
      <c r="R192" s="75"/>
      <c r="S192" s="75"/>
      <c r="T192" s="7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7" t="s">
        <v>167</v>
      </c>
      <c r="AU192" s="17" t="s">
        <v>89</v>
      </c>
    </row>
    <row r="193" s="2" customFormat="1">
      <c r="A193" s="36"/>
      <c r="B193" s="37"/>
      <c r="C193" s="36"/>
      <c r="D193" s="179" t="s">
        <v>168</v>
      </c>
      <c r="E193" s="36"/>
      <c r="F193" s="184" t="s">
        <v>333</v>
      </c>
      <c r="G193" s="36"/>
      <c r="H193" s="36"/>
      <c r="I193" s="181"/>
      <c r="J193" s="36"/>
      <c r="K193" s="36"/>
      <c r="L193" s="37"/>
      <c r="M193" s="182"/>
      <c r="N193" s="183"/>
      <c r="O193" s="75"/>
      <c r="P193" s="75"/>
      <c r="Q193" s="75"/>
      <c r="R193" s="75"/>
      <c r="S193" s="75"/>
      <c r="T193" s="7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7" t="s">
        <v>168</v>
      </c>
      <c r="AU193" s="17" t="s">
        <v>89</v>
      </c>
    </row>
    <row r="194" s="12" customFormat="1">
      <c r="A194" s="12"/>
      <c r="B194" s="185"/>
      <c r="C194" s="12"/>
      <c r="D194" s="179" t="s">
        <v>170</v>
      </c>
      <c r="E194" s="186" t="s">
        <v>1</v>
      </c>
      <c r="F194" s="187" t="s">
        <v>450</v>
      </c>
      <c r="G194" s="12"/>
      <c r="H194" s="188">
        <v>53</v>
      </c>
      <c r="I194" s="189"/>
      <c r="J194" s="12"/>
      <c r="K194" s="12"/>
      <c r="L194" s="185"/>
      <c r="M194" s="190"/>
      <c r="N194" s="191"/>
      <c r="O194" s="191"/>
      <c r="P194" s="191"/>
      <c r="Q194" s="191"/>
      <c r="R194" s="191"/>
      <c r="S194" s="191"/>
      <c r="T194" s="19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186" t="s">
        <v>170</v>
      </c>
      <c r="AU194" s="186" t="s">
        <v>89</v>
      </c>
      <c r="AV194" s="12" t="s">
        <v>89</v>
      </c>
      <c r="AW194" s="12" t="s">
        <v>33</v>
      </c>
      <c r="AX194" s="12" t="s">
        <v>79</v>
      </c>
      <c r="AY194" s="186" t="s">
        <v>160</v>
      </c>
    </row>
    <row r="195" s="12" customFormat="1">
      <c r="A195" s="12"/>
      <c r="B195" s="185"/>
      <c r="C195" s="12"/>
      <c r="D195" s="179" t="s">
        <v>170</v>
      </c>
      <c r="E195" s="186" t="s">
        <v>1</v>
      </c>
      <c r="F195" s="187" t="s">
        <v>451</v>
      </c>
      <c r="G195" s="12"/>
      <c r="H195" s="188">
        <v>1.8700000000000001</v>
      </c>
      <c r="I195" s="189"/>
      <c r="J195" s="12"/>
      <c r="K195" s="12"/>
      <c r="L195" s="185"/>
      <c r="M195" s="190"/>
      <c r="N195" s="191"/>
      <c r="O195" s="191"/>
      <c r="P195" s="191"/>
      <c r="Q195" s="191"/>
      <c r="R195" s="191"/>
      <c r="S195" s="191"/>
      <c r="T195" s="19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186" t="s">
        <v>170</v>
      </c>
      <c r="AU195" s="186" t="s">
        <v>89</v>
      </c>
      <c r="AV195" s="12" t="s">
        <v>89</v>
      </c>
      <c r="AW195" s="12" t="s">
        <v>33</v>
      </c>
      <c r="AX195" s="12" t="s">
        <v>79</v>
      </c>
      <c r="AY195" s="186" t="s">
        <v>160</v>
      </c>
    </row>
    <row r="196" s="2" customFormat="1" ht="24.15" customHeight="1">
      <c r="A196" s="36"/>
      <c r="B196" s="164"/>
      <c r="C196" s="165" t="s">
        <v>347</v>
      </c>
      <c r="D196" s="165" t="s">
        <v>161</v>
      </c>
      <c r="E196" s="166" t="s">
        <v>452</v>
      </c>
      <c r="F196" s="167" t="s">
        <v>453</v>
      </c>
      <c r="G196" s="168" t="s">
        <v>287</v>
      </c>
      <c r="H196" s="169">
        <v>3.7400000000000002</v>
      </c>
      <c r="I196" s="170"/>
      <c r="J196" s="171">
        <f>ROUND(I196*H196,2)</f>
        <v>0</v>
      </c>
      <c r="K196" s="172"/>
      <c r="L196" s="37"/>
      <c r="M196" s="173" t="s">
        <v>1</v>
      </c>
      <c r="N196" s="174" t="s">
        <v>44</v>
      </c>
      <c r="O196" s="75"/>
      <c r="P196" s="175">
        <f>O196*H196</f>
        <v>0</v>
      </c>
      <c r="Q196" s="175">
        <v>0</v>
      </c>
      <c r="R196" s="175">
        <f>Q196*H196</f>
        <v>0</v>
      </c>
      <c r="S196" s="175">
        <v>0</v>
      </c>
      <c r="T196" s="17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77" t="s">
        <v>159</v>
      </c>
      <c r="AT196" s="177" t="s">
        <v>161</v>
      </c>
      <c r="AU196" s="177" t="s">
        <v>89</v>
      </c>
      <c r="AY196" s="17" t="s">
        <v>160</v>
      </c>
      <c r="BE196" s="178">
        <f>IF(N196="základní",J196,0)</f>
        <v>0</v>
      </c>
      <c r="BF196" s="178">
        <f>IF(N196="snížená",J196,0)</f>
        <v>0</v>
      </c>
      <c r="BG196" s="178">
        <f>IF(N196="zákl. přenesená",J196,0)</f>
        <v>0</v>
      </c>
      <c r="BH196" s="178">
        <f>IF(N196="sníž. přenesená",J196,0)</f>
        <v>0</v>
      </c>
      <c r="BI196" s="178">
        <f>IF(N196="nulová",J196,0)</f>
        <v>0</v>
      </c>
      <c r="BJ196" s="17" t="s">
        <v>87</v>
      </c>
      <c r="BK196" s="178">
        <f>ROUND(I196*H196,2)</f>
        <v>0</v>
      </c>
      <c r="BL196" s="17" t="s">
        <v>159</v>
      </c>
      <c r="BM196" s="177" t="s">
        <v>454</v>
      </c>
    </row>
    <row r="197" s="2" customFormat="1">
      <c r="A197" s="36"/>
      <c r="B197" s="37"/>
      <c r="C197" s="36"/>
      <c r="D197" s="179" t="s">
        <v>167</v>
      </c>
      <c r="E197" s="36"/>
      <c r="F197" s="180" t="s">
        <v>453</v>
      </c>
      <c r="G197" s="36"/>
      <c r="H197" s="36"/>
      <c r="I197" s="181"/>
      <c r="J197" s="36"/>
      <c r="K197" s="36"/>
      <c r="L197" s="37"/>
      <c r="M197" s="182"/>
      <c r="N197" s="183"/>
      <c r="O197" s="75"/>
      <c r="P197" s="75"/>
      <c r="Q197" s="75"/>
      <c r="R197" s="75"/>
      <c r="S197" s="75"/>
      <c r="T197" s="7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7" t="s">
        <v>167</v>
      </c>
      <c r="AU197" s="17" t="s">
        <v>89</v>
      </c>
    </row>
    <row r="198" s="2" customFormat="1">
      <c r="A198" s="36"/>
      <c r="B198" s="37"/>
      <c r="C198" s="36"/>
      <c r="D198" s="179" t="s">
        <v>168</v>
      </c>
      <c r="E198" s="36"/>
      <c r="F198" s="184" t="s">
        <v>333</v>
      </c>
      <c r="G198" s="36"/>
      <c r="H198" s="36"/>
      <c r="I198" s="181"/>
      <c r="J198" s="36"/>
      <c r="K198" s="36"/>
      <c r="L198" s="37"/>
      <c r="M198" s="182"/>
      <c r="N198" s="183"/>
      <c r="O198" s="75"/>
      <c r="P198" s="75"/>
      <c r="Q198" s="75"/>
      <c r="R198" s="75"/>
      <c r="S198" s="75"/>
      <c r="T198" s="7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7" t="s">
        <v>168</v>
      </c>
      <c r="AU198" s="17" t="s">
        <v>89</v>
      </c>
    </row>
    <row r="199" s="12" customFormat="1">
      <c r="A199" s="12"/>
      <c r="B199" s="185"/>
      <c r="C199" s="12"/>
      <c r="D199" s="179" t="s">
        <v>170</v>
      </c>
      <c r="E199" s="186" t="s">
        <v>1</v>
      </c>
      <c r="F199" s="187" t="s">
        <v>455</v>
      </c>
      <c r="G199" s="12"/>
      <c r="H199" s="188">
        <v>3.7400000000000002</v>
      </c>
      <c r="I199" s="189"/>
      <c r="J199" s="12"/>
      <c r="K199" s="12"/>
      <c r="L199" s="185"/>
      <c r="M199" s="190"/>
      <c r="N199" s="191"/>
      <c r="O199" s="191"/>
      <c r="P199" s="191"/>
      <c r="Q199" s="191"/>
      <c r="R199" s="191"/>
      <c r="S199" s="191"/>
      <c r="T199" s="19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186" t="s">
        <v>170</v>
      </c>
      <c r="AU199" s="186" t="s">
        <v>89</v>
      </c>
      <c r="AV199" s="12" t="s">
        <v>89</v>
      </c>
      <c r="AW199" s="12" t="s">
        <v>33</v>
      </c>
      <c r="AX199" s="12" t="s">
        <v>87</v>
      </c>
      <c r="AY199" s="186" t="s">
        <v>160</v>
      </c>
    </row>
    <row r="200" s="2" customFormat="1" ht="24.15" customHeight="1">
      <c r="A200" s="36"/>
      <c r="B200" s="164"/>
      <c r="C200" s="165" t="s">
        <v>353</v>
      </c>
      <c r="D200" s="165" t="s">
        <v>161</v>
      </c>
      <c r="E200" s="166" t="s">
        <v>337</v>
      </c>
      <c r="F200" s="167" t="s">
        <v>338</v>
      </c>
      <c r="G200" s="168" t="s">
        <v>287</v>
      </c>
      <c r="H200" s="169">
        <v>2.8599999999999999</v>
      </c>
      <c r="I200" s="170"/>
      <c r="J200" s="171">
        <f>ROUND(I200*H200,2)</f>
        <v>0</v>
      </c>
      <c r="K200" s="172"/>
      <c r="L200" s="37"/>
      <c r="M200" s="173" t="s">
        <v>1</v>
      </c>
      <c r="N200" s="174" t="s">
        <v>44</v>
      </c>
      <c r="O200" s="75"/>
      <c r="P200" s="175">
        <f>O200*H200</f>
        <v>0</v>
      </c>
      <c r="Q200" s="175">
        <v>0</v>
      </c>
      <c r="R200" s="175">
        <f>Q200*H200</f>
        <v>0</v>
      </c>
      <c r="S200" s="175">
        <v>0</v>
      </c>
      <c r="T200" s="17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77" t="s">
        <v>159</v>
      </c>
      <c r="AT200" s="177" t="s">
        <v>161</v>
      </c>
      <c r="AU200" s="177" t="s">
        <v>89</v>
      </c>
      <c r="AY200" s="17" t="s">
        <v>160</v>
      </c>
      <c r="BE200" s="178">
        <f>IF(N200="základní",J200,0)</f>
        <v>0</v>
      </c>
      <c r="BF200" s="178">
        <f>IF(N200="snížená",J200,0)</f>
        <v>0</v>
      </c>
      <c r="BG200" s="178">
        <f>IF(N200="zákl. přenesená",J200,0)</f>
        <v>0</v>
      </c>
      <c r="BH200" s="178">
        <f>IF(N200="sníž. přenesená",J200,0)</f>
        <v>0</v>
      </c>
      <c r="BI200" s="178">
        <f>IF(N200="nulová",J200,0)</f>
        <v>0</v>
      </c>
      <c r="BJ200" s="17" t="s">
        <v>87</v>
      </c>
      <c r="BK200" s="178">
        <f>ROUND(I200*H200,2)</f>
        <v>0</v>
      </c>
      <c r="BL200" s="17" t="s">
        <v>159</v>
      </c>
      <c r="BM200" s="177" t="s">
        <v>339</v>
      </c>
    </row>
    <row r="201" s="2" customFormat="1">
      <c r="A201" s="36"/>
      <c r="B201" s="37"/>
      <c r="C201" s="36"/>
      <c r="D201" s="179" t="s">
        <v>167</v>
      </c>
      <c r="E201" s="36"/>
      <c r="F201" s="180" t="s">
        <v>338</v>
      </c>
      <c r="G201" s="36"/>
      <c r="H201" s="36"/>
      <c r="I201" s="181"/>
      <c r="J201" s="36"/>
      <c r="K201" s="36"/>
      <c r="L201" s="37"/>
      <c r="M201" s="182"/>
      <c r="N201" s="183"/>
      <c r="O201" s="75"/>
      <c r="P201" s="75"/>
      <c r="Q201" s="75"/>
      <c r="R201" s="75"/>
      <c r="S201" s="75"/>
      <c r="T201" s="7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7" t="s">
        <v>167</v>
      </c>
      <c r="AU201" s="17" t="s">
        <v>89</v>
      </c>
    </row>
    <row r="202" s="2" customFormat="1">
      <c r="A202" s="36"/>
      <c r="B202" s="37"/>
      <c r="C202" s="36"/>
      <c r="D202" s="179" t="s">
        <v>168</v>
      </c>
      <c r="E202" s="36"/>
      <c r="F202" s="184" t="s">
        <v>333</v>
      </c>
      <c r="G202" s="36"/>
      <c r="H202" s="36"/>
      <c r="I202" s="181"/>
      <c r="J202" s="36"/>
      <c r="K202" s="36"/>
      <c r="L202" s="37"/>
      <c r="M202" s="182"/>
      <c r="N202" s="183"/>
      <c r="O202" s="75"/>
      <c r="P202" s="75"/>
      <c r="Q202" s="75"/>
      <c r="R202" s="75"/>
      <c r="S202" s="75"/>
      <c r="T202" s="7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7" t="s">
        <v>168</v>
      </c>
      <c r="AU202" s="17" t="s">
        <v>89</v>
      </c>
    </row>
    <row r="203" s="12" customFormat="1">
      <c r="A203" s="12"/>
      <c r="B203" s="185"/>
      <c r="C203" s="12"/>
      <c r="D203" s="179" t="s">
        <v>170</v>
      </c>
      <c r="E203" s="186" t="s">
        <v>1</v>
      </c>
      <c r="F203" s="187" t="s">
        <v>456</v>
      </c>
      <c r="G203" s="12"/>
      <c r="H203" s="188">
        <v>2.8599999999999999</v>
      </c>
      <c r="I203" s="189"/>
      <c r="J203" s="12"/>
      <c r="K203" s="12"/>
      <c r="L203" s="185"/>
      <c r="M203" s="190"/>
      <c r="N203" s="191"/>
      <c r="O203" s="191"/>
      <c r="P203" s="191"/>
      <c r="Q203" s="191"/>
      <c r="R203" s="191"/>
      <c r="S203" s="191"/>
      <c r="T203" s="19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186" t="s">
        <v>170</v>
      </c>
      <c r="AU203" s="186" t="s">
        <v>89</v>
      </c>
      <c r="AV203" s="12" t="s">
        <v>89</v>
      </c>
      <c r="AW203" s="12" t="s">
        <v>33</v>
      </c>
      <c r="AX203" s="12" t="s">
        <v>87</v>
      </c>
      <c r="AY203" s="186" t="s">
        <v>160</v>
      </c>
    </row>
    <row r="204" s="2" customFormat="1" ht="24.15" customHeight="1">
      <c r="A204" s="36"/>
      <c r="B204" s="164"/>
      <c r="C204" s="165" t="s">
        <v>360</v>
      </c>
      <c r="D204" s="165" t="s">
        <v>161</v>
      </c>
      <c r="E204" s="166" t="s">
        <v>342</v>
      </c>
      <c r="F204" s="167" t="s">
        <v>343</v>
      </c>
      <c r="G204" s="168" t="s">
        <v>287</v>
      </c>
      <c r="H204" s="169">
        <v>4.29</v>
      </c>
      <c r="I204" s="170"/>
      <c r="J204" s="171">
        <f>ROUND(I204*H204,2)</f>
        <v>0</v>
      </c>
      <c r="K204" s="172"/>
      <c r="L204" s="37"/>
      <c r="M204" s="173" t="s">
        <v>1</v>
      </c>
      <c r="N204" s="174" t="s">
        <v>44</v>
      </c>
      <c r="O204" s="75"/>
      <c r="P204" s="175">
        <f>O204*H204</f>
        <v>0</v>
      </c>
      <c r="Q204" s="175">
        <v>0</v>
      </c>
      <c r="R204" s="175">
        <f>Q204*H204</f>
        <v>0</v>
      </c>
      <c r="S204" s="175">
        <v>0</v>
      </c>
      <c r="T204" s="17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77" t="s">
        <v>159</v>
      </c>
      <c r="AT204" s="177" t="s">
        <v>161</v>
      </c>
      <c r="AU204" s="177" t="s">
        <v>89</v>
      </c>
      <c r="AY204" s="17" t="s">
        <v>160</v>
      </c>
      <c r="BE204" s="178">
        <f>IF(N204="základní",J204,0)</f>
        <v>0</v>
      </c>
      <c r="BF204" s="178">
        <f>IF(N204="snížená",J204,0)</f>
        <v>0</v>
      </c>
      <c r="BG204" s="178">
        <f>IF(N204="zákl. přenesená",J204,0)</f>
        <v>0</v>
      </c>
      <c r="BH204" s="178">
        <f>IF(N204="sníž. přenesená",J204,0)</f>
        <v>0</v>
      </c>
      <c r="BI204" s="178">
        <f>IF(N204="nulová",J204,0)</f>
        <v>0</v>
      </c>
      <c r="BJ204" s="17" t="s">
        <v>87</v>
      </c>
      <c r="BK204" s="178">
        <f>ROUND(I204*H204,2)</f>
        <v>0</v>
      </c>
      <c r="BL204" s="17" t="s">
        <v>159</v>
      </c>
      <c r="BM204" s="177" t="s">
        <v>344</v>
      </c>
    </row>
    <row r="205" s="2" customFormat="1">
      <c r="A205" s="36"/>
      <c r="B205" s="37"/>
      <c r="C205" s="36"/>
      <c r="D205" s="179" t="s">
        <v>167</v>
      </c>
      <c r="E205" s="36"/>
      <c r="F205" s="180" t="s">
        <v>343</v>
      </c>
      <c r="G205" s="36"/>
      <c r="H205" s="36"/>
      <c r="I205" s="181"/>
      <c r="J205" s="36"/>
      <c r="K205" s="36"/>
      <c r="L205" s="37"/>
      <c r="M205" s="182"/>
      <c r="N205" s="183"/>
      <c r="O205" s="75"/>
      <c r="P205" s="75"/>
      <c r="Q205" s="75"/>
      <c r="R205" s="75"/>
      <c r="S205" s="75"/>
      <c r="T205" s="7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7" t="s">
        <v>167</v>
      </c>
      <c r="AU205" s="17" t="s">
        <v>89</v>
      </c>
    </row>
    <row r="206" s="2" customFormat="1">
      <c r="A206" s="36"/>
      <c r="B206" s="37"/>
      <c r="C206" s="36"/>
      <c r="D206" s="179" t="s">
        <v>168</v>
      </c>
      <c r="E206" s="36"/>
      <c r="F206" s="184" t="s">
        <v>333</v>
      </c>
      <c r="G206" s="36"/>
      <c r="H206" s="36"/>
      <c r="I206" s="181"/>
      <c r="J206" s="36"/>
      <c r="K206" s="36"/>
      <c r="L206" s="37"/>
      <c r="M206" s="182"/>
      <c r="N206" s="183"/>
      <c r="O206" s="75"/>
      <c r="P206" s="75"/>
      <c r="Q206" s="75"/>
      <c r="R206" s="75"/>
      <c r="S206" s="75"/>
      <c r="T206" s="7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7" t="s">
        <v>168</v>
      </c>
      <c r="AU206" s="17" t="s">
        <v>89</v>
      </c>
    </row>
    <row r="207" s="12" customFormat="1">
      <c r="A207" s="12"/>
      <c r="B207" s="185"/>
      <c r="C207" s="12"/>
      <c r="D207" s="179" t="s">
        <v>170</v>
      </c>
      <c r="E207" s="186" t="s">
        <v>1</v>
      </c>
      <c r="F207" s="187" t="s">
        <v>457</v>
      </c>
      <c r="G207" s="12"/>
      <c r="H207" s="188">
        <v>2.2000000000000002</v>
      </c>
      <c r="I207" s="189"/>
      <c r="J207" s="12"/>
      <c r="K207" s="12"/>
      <c r="L207" s="185"/>
      <c r="M207" s="190"/>
      <c r="N207" s="191"/>
      <c r="O207" s="191"/>
      <c r="P207" s="191"/>
      <c r="Q207" s="191"/>
      <c r="R207" s="191"/>
      <c r="S207" s="191"/>
      <c r="T207" s="19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186" t="s">
        <v>170</v>
      </c>
      <c r="AU207" s="186" t="s">
        <v>89</v>
      </c>
      <c r="AV207" s="12" t="s">
        <v>89</v>
      </c>
      <c r="AW207" s="12" t="s">
        <v>33</v>
      </c>
      <c r="AX207" s="12" t="s">
        <v>79</v>
      </c>
      <c r="AY207" s="186" t="s">
        <v>160</v>
      </c>
    </row>
    <row r="208" s="12" customFormat="1">
      <c r="A208" s="12"/>
      <c r="B208" s="185"/>
      <c r="C208" s="12"/>
      <c r="D208" s="179" t="s">
        <v>170</v>
      </c>
      <c r="E208" s="186" t="s">
        <v>1</v>
      </c>
      <c r="F208" s="187" t="s">
        <v>458</v>
      </c>
      <c r="G208" s="12"/>
      <c r="H208" s="188">
        <v>2.0899999999999999</v>
      </c>
      <c r="I208" s="189"/>
      <c r="J208" s="12"/>
      <c r="K208" s="12"/>
      <c r="L208" s="185"/>
      <c r="M208" s="190"/>
      <c r="N208" s="191"/>
      <c r="O208" s="191"/>
      <c r="P208" s="191"/>
      <c r="Q208" s="191"/>
      <c r="R208" s="191"/>
      <c r="S208" s="191"/>
      <c r="T208" s="19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186" t="s">
        <v>170</v>
      </c>
      <c r="AU208" s="186" t="s">
        <v>89</v>
      </c>
      <c r="AV208" s="12" t="s">
        <v>89</v>
      </c>
      <c r="AW208" s="12" t="s">
        <v>33</v>
      </c>
      <c r="AX208" s="12" t="s">
        <v>79</v>
      </c>
      <c r="AY208" s="186" t="s">
        <v>160</v>
      </c>
    </row>
    <row r="209" s="2" customFormat="1" ht="16.5" customHeight="1">
      <c r="A209" s="36"/>
      <c r="B209" s="164"/>
      <c r="C209" s="165" t="s">
        <v>368</v>
      </c>
      <c r="D209" s="165" t="s">
        <v>161</v>
      </c>
      <c r="E209" s="166" t="s">
        <v>459</v>
      </c>
      <c r="F209" s="167" t="s">
        <v>460</v>
      </c>
      <c r="G209" s="168" t="s">
        <v>266</v>
      </c>
      <c r="H209" s="169">
        <v>37</v>
      </c>
      <c r="I209" s="170"/>
      <c r="J209" s="171">
        <f>ROUND(I209*H209,2)</f>
        <v>0</v>
      </c>
      <c r="K209" s="172"/>
      <c r="L209" s="37"/>
      <c r="M209" s="173" t="s">
        <v>1</v>
      </c>
      <c r="N209" s="174" t="s">
        <v>44</v>
      </c>
      <c r="O209" s="75"/>
      <c r="P209" s="175">
        <f>O209*H209</f>
        <v>0</v>
      </c>
      <c r="Q209" s="175">
        <v>0</v>
      </c>
      <c r="R209" s="175">
        <f>Q209*H209</f>
        <v>0</v>
      </c>
      <c r="S209" s="175">
        <v>0</v>
      </c>
      <c r="T209" s="17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77" t="s">
        <v>159</v>
      </c>
      <c r="AT209" s="177" t="s">
        <v>161</v>
      </c>
      <c r="AU209" s="177" t="s">
        <v>89</v>
      </c>
      <c r="AY209" s="17" t="s">
        <v>160</v>
      </c>
      <c r="BE209" s="178">
        <f>IF(N209="základní",J209,0)</f>
        <v>0</v>
      </c>
      <c r="BF209" s="178">
        <f>IF(N209="snížená",J209,0)</f>
        <v>0</v>
      </c>
      <c r="BG209" s="178">
        <f>IF(N209="zákl. přenesená",J209,0)</f>
        <v>0</v>
      </c>
      <c r="BH209" s="178">
        <f>IF(N209="sníž. přenesená",J209,0)</f>
        <v>0</v>
      </c>
      <c r="BI209" s="178">
        <f>IF(N209="nulová",J209,0)</f>
        <v>0</v>
      </c>
      <c r="BJ209" s="17" t="s">
        <v>87</v>
      </c>
      <c r="BK209" s="178">
        <f>ROUND(I209*H209,2)</f>
        <v>0</v>
      </c>
      <c r="BL209" s="17" t="s">
        <v>159</v>
      </c>
      <c r="BM209" s="177" t="s">
        <v>461</v>
      </c>
    </row>
    <row r="210" s="2" customFormat="1">
      <c r="A210" s="36"/>
      <c r="B210" s="37"/>
      <c r="C210" s="36"/>
      <c r="D210" s="179" t="s">
        <v>167</v>
      </c>
      <c r="E210" s="36"/>
      <c r="F210" s="180" t="s">
        <v>460</v>
      </c>
      <c r="G210" s="36"/>
      <c r="H210" s="36"/>
      <c r="I210" s="181"/>
      <c r="J210" s="36"/>
      <c r="K210" s="36"/>
      <c r="L210" s="37"/>
      <c r="M210" s="182"/>
      <c r="N210" s="183"/>
      <c r="O210" s="75"/>
      <c r="P210" s="75"/>
      <c r="Q210" s="75"/>
      <c r="R210" s="75"/>
      <c r="S210" s="75"/>
      <c r="T210" s="7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7" t="s">
        <v>167</v>
      </c>
      <c r="AU210" s="17" t="s">
        <v>89</v>
      </c>
    </row>
    <row r="211" s="2" customFormat="1">
      <c r="A211" s="36"/>
      <c r="B211" s="37"/>
      <c r="C211" s="36"/>
      <c r="D211" s="179" t="s">
        <v>168</v>
      </c>
      <c r="E211" s="36"/>
      <c r="F211" s="184" t="s">
        <v>462</v>
      </c>
      <c r="G211" s="36"/>
      <c r="H211" s="36"/>
      <c r="I211" s="181"/>
      <c r="J211" s="36"/>
      <c r="K211" s="36"/>
      <c r="L211" s="37"/>
      <c r="M211" s="182"/>
      <c r="N211" s="183"/>
      <c r="O211" s="75"/>
      <c r="P211" s="75"/>
      <c r="Q211" s="75"/>
      <c r="R211" s="75"/>
      <c r="S211" s="75"/>
      <c r="T211" s="7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7" t="s">
        <v>168</v>
      </c>
      <c r="AU211" s="17" t="s">
        <v>89</v>
      </c>
    </row>
    <row r="212" s="12" customFormat="1">
      <c r="A212" s="12"/>
      <c r="B212" s="185"/>
      <c r="C212" s="12"/>
      <c r="D212" s="179" t="s">
        <v>170</v>
      </c>
      <c r="E212" s="186" t="s">
        <v>1</v>
      </c>
      <c r="F212" s="187" t="s">
        <v>415</v>
      </c>
      <c r="G212" s="12"/>
      <c r="H212" s="188">
        <v>37</v>
      </c>
      <c r="I212" s="189"/>
      <c r="J212" s="12"/>
      <c r="K212" s="12"/>
      <c r="L212" s="185"/>
      <c r="M212" s="190"/>
      <c r="N212" s="191"/>
      <c r="O212" s="191"/>
      <c r="P212" s="191"/>
      <c r="Q212" s="191"/>
      <c r="R212" s="191"/>
      <c r="S212" s="191"/>
      <c r="T212" s="19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186" t="s">
        <v>170</v>
      </c>
      <c r="AU212" s="186" t="s">
        <v>89</v>
      </c>
      <c r="AV212" s="12" t="s">
        <v>89</v>
      </c>
      <c r="AW212" s="12" t="s">
        <v>33</v>
      </c>
      <c r="AX212" s="12" t="s">
        <v>87</v>
      </c>
      <c r="AY212" s="186" t="s">
        <v>160</v>
      </c>
    </row>
    <row r="213" s="11" customFormat="1" ht="22.8" customHeight="1">
      <c r="A213" s="11"/>
      <c r="B213" s="153"/>
      <c r="C213" s="11"/>
      <c r="D213" s="154" t="s">
        <v>78</v>
      </c>
      <c r="E213" s="200" t="s">
        <v>237</v>
      </c>
      <c r="F213" s="200" t="s">
        <v>346</v>
      </c>
      <c r="G213" s="11"/>
      <c r="H213" s="11"/>
      <c r="I213" s="156"/>
      <c r="J213" s="201">
        <f>BK213</f>
        <v>0</v>
      </c>
      <c r="K213" s="11"/>
      <c r="L213" s="153"/>
      <c r="M213" s="158"/>
      <c r="N213" s="159"/>
      <c r="O213" s="159"/>
      <c r="P213" s="160">
        <f>SUM(P214:P217)</f>
        <v>0</v>
      </c>
      <c r="Q213" s="159"/>
      <c r="R213" s="160">
        <f>SUM(R214:R217)</f>
        <v>0</v>
      </c>
      <c r="S213" s="159"/>
      <c r="T213" s="161">
        <f>SUM(T214:T217)</f>
        <v>0</v>
      </c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R213" s="154" t="s">
        <v>87</v>
      </c>
      <c r="AT213" s="162" t="s">
        <v>78</v>
      </c>
      <c r="AU213" s="162" t="s">
        <v>87</v>
      </c>
      <c r="AY213" s="154" t="s">
        <v>160</v>
      </c>
      <c r="BK213" s="163">
        <f>SUM(BK214:BK217)</f>
        <v>0</v>
      </c>
    </row>
    <row r="214" s="2" customFormat="1" ht="24.15" customHeight="1">
      <c r="A214" s="36"/>
      <c r="B214" s="164"/>
      <c r="C214" s="165" t="s">
        <v>7</v>
      </c>
      <c r="D214" s="165" t="s">
        <v>161</v>
      </c>
      <c r="E214" s="166" t="s">
        <v>463</v>
      </c>
      <c r="F214" s="167" t="s">
        <v>464</v>
      </c>
      <c r="G214" s="168" t="s">
        <v>266</v>
      </c>
      <c r="H214" s="169">
        <v>37</v>
      </c>
      <c r="I214" s="170"/>
      <c r="J214" s="171">
        <f>ROUND(I214*H214,2)</f>
        <v>0</v>
      </c>
      <c r="K214" s="172"/>
      <c r="L214" s="37"/>
      <c r="M214" s="173" t="s">
        <v>1</v>
      </c>
      <c r="N214" s="174" t="s">
        <v>44</v>
      </c>
      <c r="O214" s="75"/>
      <c r="P214" s="175">
        <f>O214*H214</f>
        <v>0</v>
      </c>
      <c r="Q214" s="175">
        <v>0</v>
      </c>
      <c r="R214" s="175">
        <f>Q214*H214</f>
        <v>0</v>
      </c>
      <c r="S214" s="175">
        <v>0</v>
      </c>
      <c r="T214" s="17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77" t="s">
        <v>159</v>
      </c>
      <c r="AT214" s="177" t="s">
        <v>161</v>
      </c>
      <c r="AU214" s="177" t="s">
        <v>89</v>
      </c>
      <c r="AY214" s="17" t="s">
        <v>160</v>
      </c>
      <c r="BE214" s="178">
        <f>IF(N214="základní",J214,0)</f>
        <v>0</v>
      </c>
      <c r="BF214" s="178">
        <f>IF(N214="snížená",J214,0)</f>
        <v>0</v>
      </c>
      <c r="BG214" s="178">
        <f>IF(N214="zákl. přenesená",J214,0)</f>
        <v>0</v>
      </c>
      <c r="BH214" s="178">
        <f>IF(N214="sníž. přenesená",J214,0)</f>
        <v>0</v>
      </c>
      <c r="BI214" s="178">
        <f>IF(N214="nulová",J214,0)</f>
        <v>0</v>
      </c>
      <c r="BJ214" s="17" t="s">
        <v>87</v>
      </c>
      <c r="BK214" s="178">
        <f>ROUND(I214*H214,2)</f>
        <v>0</v>
      </c>
      <c r="BL214" s="17" t="s">
        <v>159</v>
      </c>
      <c r="BM214" s="177" t="s">
        <v>465</v>
      </c>
    </row>
    <row r="215" s="2" customFormat="1">
      <c r="A215" s="36"/>
      <c r="B215" s="37"/>
      <c r="C215" s="36"/>
      <c r="D215" s="179" t="s">
        <v>167</v>
      </c>
      <c r="E215" s="36"/>
      <c r="F215" s="180" t="s">
        <v>464</v>
      </c>
      <c r="G215" s="36"/>
      <c r="H215" s="36"/>
      <c r="I215" s="181"/>
      <c r="J215" s="36"/>
      <c r="K215" s="36"/>
      <c r="L215" s="37"/>
      <c r="M215" s="182"/>
      <c r="N215" s="183"/>
      <c r="O215" s="75"/>
      <c r="P215" s="75"/>
      <c r="Q215" s="75"/>
      <c r="R215" s="75"/>
      <c r="S215" s="75"/>
      <c r="T215" s="7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7" t="s">
        <v>167</v>
      </c>
      <c r="AU215" s="17" t="s">
        <v>89</v>
      </c>
    </row>
    <row r="216" s="2" customFormat="1">
      <c r="A216" s="36"/>
      <c r="B216" s="37"/>
      <c r="C216" s="36"/>
      <c r="D216" s="179" t="s">
        <v>168</v>
      </c>
      <c r="E216" s="36"/>
      <c r="F216" s="184" t="s">
        <v>466</v>
      </c>
      <c r="G216" s="36"/>
      <c r="H216" s="36"/>
      <c r="I216" s="181"/>
      <c r="J216" s="36"/>
      <c r="K216" s="36"/>
      <c r="L216" s="37"/>
      <c r="M216" s="182"/>
      <c r="N216" s="183"/>
      <c r="O216" s="75"/>
      <c r="P216" s="75"/>
      <c r="Q216" s="75"/>
      <c r="R216" s="75"/>
      <c r="S216" s="75"/>
      <c r="T216" s="7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7" t="s">
        <v>168</v>
      </c>
      <c r="AU216" s="17" t="s">
        <v>89</v>
      </c>
    </row>
    <row r="217" s="12" customFormat="1">
      <c r="A217" s="12"/>
      <c r="B217" s="185"/>
      <c r="C217" s="12"/>
      <c r="D217" s="179" t="s">
        <v>170</v>
      </c>
      <c r="E217" s="186" t="s">
        <v>1</v>
      </c>
      <c r="F217" s="187" t="s">
        <v>415</v>
      </c>
      <c r="G217" s="12"/>
      <c r="H217" s="188">
        <v>37</v>
      </c>
      <c r="I217" s="189"/>
      <c r="J217" s="12"/>
      <c r="K217" s="12"/>
      <c r="L217" s="185"/>
      <c r="M217" s="190"/>
      <c r="N217" s="191"/>
      <c r="O217" s="191"/>
      <c r="P217" s="191"/>
      <c r="Q217" s="191"/>
      <c r="R217" s="191"/>
      <c r="S217" s="191"/>
      <c r="T217" s="19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186" t="s">
        <v>170</v>
      </c>
      <c r="AU217" s="186" t="s">
        <v>89</v>
      </c>
      <c r="AV217" s="12" t="s">
        <v>89</v>
      </c>
      <c r="AW217" s="12" t="s">
        <v>33</v>
      </c>
      <c r="AX217" s="12" t="s">
        <v>87</v>
      </c>
      <c r="AY217" s="186" t="s">
        <v>160</v>
      </c>
    </row>
    <row r="218" s="11" customFormat="1" ht="22.8" customHeight="1">
      <c r="A218" s="11"/>
      <c r="B218" s="153"/>
      <c r="C218" s="11"/>
      <c r="D218" s="154" t="s">
        <v>78</v>
      </c>
      <c r="E218" s="200" t="s">
        <v>239</v>
      </c>
      <c r="F218" s="200" t="s">
        <v>359</v>
      </c>
      <c r="G218" s="11"/>
      <c r="H218" s="11"/>
      <c r="I218" s="156"/>
      <c r="J218" s="201">
        <f>BK218</f>
        <v>0</v>
      </c>
      <c r="K218" s="11"/>
      <c r="L218" s="153"/>
      <c r="M218" s="158"/>
      <c r="N218" s="159"/>
      <c r="O218" s="159"/>
      <c r="P218" s="160">
        <f>SUM(P219:P238)</f>
        <v>0</v>
      </c>
      <c r="Q218" s="159"/>
      <c r="R218" s="160">
        <f>SUM(R219:R238)</f>
        <v>0</v>
      </c>
      <c r="S218" s="159"/>
      <c r="T218" s="161">
        <f>SUM(T219:T238)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154" t="s">
        <v>87</v>
      </c>
      <c r="AT218" s="162" t="s">
        <v>78</v>
      </c>
      <c r="AU218" s="162" t="s">
        <v>87</v>
      </c>
      <c r="AY218" s="154" t="s">
        <v>160</v>
      </c>
      <c r="BK218" s="163">
        <f>SUM(BK219:BK238)</f>
        <v>0</v>
      </c>
    </row>
    <row r="219" s="2" customFormat="1" ht="24.15" customHeight="1">
      <c r="A219" s="36"/>
      <c r="B219" s="164"/>
      <c r="C219" s="165" t="s">
        <v>377</v>
      </c>
      <c r="D219" s="165" t="s">
        <v>161</v>
      </c>
      <c r="E219" s="166" t="s">
        <v>361</v>
      </c>
      <c r="F219" s="167" t="s">
        <v>362</v>
      </c>
      <c r="G219" s="168" t="s">
        <v>356</v>
      </c>
      <c r="H219" s="169">
        <v>1</v>
      </c>
      <c r="I219" s="170"/>
      <c r="J219" s="171">
        <f>ROUND(I219*H219,2)</f>
        <v>0</v>
      </c>
      <c r="K219" s="172"/>
      <c r="L219" s="37"/>
      <c r="M219" s="173" t="s">
        <v>1</v>
      </c>
      <c r="N219" s="174" t="s">
        <v>44</v>
      </c>
      <c r="O219" s="75"/>
      <c r="P219" s="175">
        <f>O219*H219</f>
        <v>0</v>
      </c>
      <c r="Q219" s="175">
        <v>0</v>
      </c>
      <c r="R219" s="175">
        <f>Q219*H219</f>
        <v>0</v>
      </c>
      <c r="S219" s="175">
        <v>0</v>
      </c>
      <c r="T219" s="17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77" t="s">
        <v>159</v>
      </c>
      <c r="AT219" s="177" t="s">
        <v>161</v>
      </c>
      <c r="AU219" s="177" t="s">
        <v>89</v>
      </c>
      <c r="AY219" s="17" t="s">
        <v>160</v>
      </c>
      <c r="BE219" s="178">
        <f>IF(N219="základní",J219,0)</f>
        <v>0</v>
      </c>
      <c r="BF219" s="178">
        <f>IF(N219="snížená",J219,0)</f>
        <v>0</v>
      </c>
      <c r="BG219" s="178">
        <f>IF(N219="zákl. přenesená",J219,0)</f>
        <v>0</v>
      </c>
      <c r="BH219" s="178">
        <f>IF(N219="sníž. přenesená",J219,0)</f>
        <v>0</v>
      </c>
      <c r="BI219" s="178">
        <f>IF(N219="nulová",J219,0)</f>
        <v>0</v>
      </c>
      <c r="BJ219" s="17" t="s">
        <v>87</v>
      </c>
      <c r="BK219" s="178">
        <f>ROUND(I219*H219,2)</f>
        <v>0</v>
      </c>
      <c r="BL219" s="17" t="s">
        <v>159</v>
      </c>
      <c r="BM219" s="177" t="s">
        <v>363</v>
      </c>
    </row>
    <row r="220" s="2" customFormat="1">
      <c r="A220" s="36"/>
      <c r="B220" s="37"/>
      <c r="C220" s="36"/>
      <c r="D220" s="179" t="s">
        <v>167</v>
      </c>
      <c r="E220" s="36"/>
      <c r="F220" s="180" t="s">
        <v>362</v>
      </c>
      <c r="G220" s="36"/>
      <c r="H220" s="36"/>
      <c r="I220" s="181"/>
      <c r="J220" s="36"/>
      <c r="K220" s="36"/>
      <c r="L220" s="37"/>
      <c r="M220" s="182"/>
      <c r="N220" s="183"/>
      <c r="O220" s="75"/>
      <c r="P220" s="75"/>
      <c r="Q220" s="75"/>
      <c r="R220" s="75"/>
      <c r="S220" s="75"/>
      <c r="T220" s="7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7" t="s">
        <v>167</v>
      </c>
      <c r="AU220" s="17" t="s">
        <v>89</v>
      </c>
    </row>
    <row r="221" s="2" customFormat="1">
      <c r="A221" s="36"/>
      <c r="B221" s="37"/>
      <c r="C221" s="36"/>
      <c r="D221" s="179" t="s">
        <v>168</v>
      </c>
      <c r="E221" s="36"/>
      <c r="F221" s="184" t="s">
        <v>364</v>
      </c>
      <c r="G221" s="36"/>
      <c r="H221" s="36"/>
      <c r="I221" s="181"/>
      <c r="J221" s="36"/>
      <c r="K221" s="36"/>
      <c r="L221" s="37"/>
      <c r="M221" s="182"/>
      <c r="N221" s="183"/>
      <c r="O221" s="75"/>
      <c r="P221" s="75"/>
      <c r="Q221" s="75"/>
      <c r="R221" s="75"/>
      <c r="S221" s="75"/>
      <c r="T221" s="7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7" t="s">
        <v>168</v>
      </c>
      <c r="AU221" s="17" t="s">
        <v>89</v>
      </c>
    </row>
    <row r="222" s="12" customFormat="1">
      <c r="A222" s="12"/>
      <c r="B222" s="185"/>
      <c r="C222" s="12"/>
      <c r="D222" s="179" t="s">
        <v>170</v>
      </c>
      <c r="E222" s="186" t="s">
        <v>1</v>
      </c>
      <c r="F222" s="187" t="s">
        <v>467</v>
      </c>
      <c r="G222" s="12"/>
      <c r="H222" s="188">
        <v>1</v>
      </c>
      <c r="I222" s="189"/>
      <c r="J222" s="12"/>
      <c r="K222" s="12"/>
      <c r="L222" s="185"/>
      <c r="M222" s="190"/>
      <c r="N222" s="191"/>
      <c r="O222" s="191"/>
      <c r="P222" s="191"/>
      <c r="Q222" s="191"/>
      <c r="R222" s="191"/>
      <c r="S222" s="191"/>
      <c r="T222" s="19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186" t="s">
        <v>170</v>
      </c>
      <c r="AU222" s="186" t="s">
        <v>89</v>
      </c>
      <c r="AV222" s="12" t="s">
        <v>89</v>
      </c>
      <c r="AW222" s="12" t="s">
        <v>33</v>
      </c>
      <c r="AX222" s="12" t="s">
        <v>87</v>
      </c>
      <c r="AY222" s="186" t="s">
        <v>160</v>
      </c>
    </row>
    <row r="223" s="2" customFormat="1" ht="24.15" customHeight="1">
      <c r="A223" s="36"/>
      <c r="B223" s="164"/>
      <c r="C223" s="165" t="s">
        <v>383</v>
      </c>
      <c r="D223" s="165" t="s">
        <v>161</v>
      </c>
      <c r="E223" s="166" t="s">
        <v>369</v>
      </c>
      <c r="F223" s="167" t="s">
        <v>370</v>
      </c>
      <c r="G223" s="168" t="s">
        <v>356</v>
      </c>
      <c r="H223" s="169">
        <v>1</v>
      </c>
      <c r="I223" s="170"/>
      <c r="J223" s="171">
        <f>ROUND(I223*H223,2)</f>
        <v>0</v>
      </c>
      <c r="K223" s="172"/>
      <c r="L223" s="37"/>
      <c r="M223" s="173" t="s">
        <v>1</v>
      </c>
      <c r="N223" s="174" t="s">
        <v>44</v>
      </c>
      <c r="O223" s="75"/>
      <c r="P223" s="175">
        <f>O223*H223</f>
        <v>0</v>
      </c>
      <c r="Q223" s="175">
        <v>0</v>
      </c>
      <c r="R223" s="175">
        <f>Q223*H223</f>
        <v>0</v>
      </c>
      <c r="S223" s="175">
        <v>0</v>
      </c>
      <c r="T223" s="17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77" t="s">
        <v>159</v>
      </c>
      <c r="AT223" s="177" t="s">
        <v>161</v>
      </c>
      <c r="AU223" s="177" t="s">
        <v>89</v>
      </c>
      <c r="AY223" s="17" t="s">
        <v>160</v>
      </c>
      <c r="BE223" s="178">
        <f>IF(N223="základní",J223,0)</f>
        <v>0</v>
      </c>
      <c r="BF223" s="178">
        <f>IF(N223="snížená",J223,0)</f>
        <v>0</v>
      </c>
      <c r="BG223" s="178">
        <f>IF(N223="zákl. přenesená",J223,0)</f>
        <v>0</v>
      </c>
      <c r="BH223" s="178">
        <f>IF(N223="sníž. přenesená",J223,0)</f>
        <v>0</v>
      </c>
      <c r="BI223" s="178">
        <f>IF(N223="nulová",J223,0)</f>
        <v>0</v>
      </c>
      <c r="BJ223" s="17" t="s">
        <v>87</v>
      </c>
      <c r="BK223" s="178">
        <f>ROUND(I223*H223,2)</f>
        <v>0</v>
      </c>
      <c r="BL223" s="17" t="s">
        <v>159</v>
      </c>
      <c r="BM223" s="177" t="s">
        <v>371</v>
      </c>
    </row>
    <row r="224" s="2" customFormat="1">
      <c r="A224" s="36"/>
      <c r="B224" s="37"/>
      <c r="C224" s="36"/>
      <c r="D224" s="179" t="s">
        <v>167</v>
      </c>
      <c r="E224" s="36"/>
      <c r="F224" s="180" t="s">
        <v>370</v>
      </c>
      <c r="G224" s="36"/>
      <c r="H224" s="36"/>
      <c r="I224" s="181"/>
      <c r="J224" s="36"/>
      <c r="K224" s="36"/>
      <c r="L224" s="37"/>
      <c r="M224" s="182"/>
      <c r="N224" s="183"/>
      <c r="O224" s="75"/>
      <c r="P224" s="75"/>
      <c r="Q224" s="75"/>
      <c r="R224" s="75"/>
      <c r="S224" s="75"/>
      <c r="T224" s="7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7" t="s">
        <v>167</v>
      </c>
      <c r="AU224" s="17" t="s">
        <v>89</v>
      </c>
    </row>
    <row r="225" s="2" customFormat="1">
      <c r="A225" s="36"/>
      <c r="B225" s="37"/>
      <c r="C225" s="36"/>
      <c r="D225" s="179" t="s">
        <v>168</v>
      </c>
      <c r="E225" s="36"/>
      <c r="F225" s="184" t="s">
        <v>372</v>
      </c>
      <c r="G225" s="36"/>
      <c r="H225" s="36"/>
      <c r="I225" s="181"/>
      <c r="J225" s="36"/>
      <c r="K225" s="36"/>
      <c r="L225" s="37"/>
      <c r="M225" s="182"/>
      <c r="N225" s="183"/>
      <c r="O225" s="75"/>
      <c r="P225" s="75"/>
      <c r="Q225" s="75"/>
      <c r="R225" s="75"/>
      <c r="S225" s="75"/>
      <c r="T225" s="7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7" t="s">
        <v>168</v>
      </c>
      <c r="AU225" s="17" t="s">
        <v>89</v>
      </c>
    </row>
    <row r="226" s="12" customFormat="1">
      <c r="A226" s="12"/>
      <c r="B226" s="185"/>
      <c r="C226" s="12"/>
      <c r="D226" s="179" t="s">
        <v>170</v>
      </c>
      <c r="E226" s="186" t="s">
        <v>1</v>
      </c>
      <c r="F226" s="187" t="s">
        <v>467</v>
      </c>
      <c r="G226" s="12"/>
      <c r="H226" s="188">
        <v>1</v>
      </c>
      <c r="I226" s="189"/>
      <c r="J226" s="12"/>
      <c r="K226" s="12"/>
      <c r="L226" s="185"/>
      <c r="M226" s="190"/>
      <c r="N226" s="191"/>
      <c r="O226" s="191"/>
      <c r="P226" s="191"/>
      <c r="Q226" s="191"/>
      <c r="R226" s="191"/>
      <c r="S226" s="191"/>
      <c r="T226" s="19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186" t="s">
        <v>170</v>
      </c>
      <c r="AU226" s="186" t="s">
        <v>89</v>
      </c>
      <c r="AV226" s="12" t="s">
        <v>89</v>
      </c>
      <c r="AW226" s="12" t="s">
        <v>33</v>
      </c>
      <c r="AX226" s="12" t="s">
        <v>87</v>
      </c>
      <c r="AY226" s="186" t="s">
        <v>160</v>
      </c>
    </row>
    <row r="227" s="2" customFormat="1" ht="37.8" customHeight="1">
      <c r="A227" s="36"/>
      <c r="B227" s="164"/>
      <c r="C227" s="165" t="s">
        <v>389</v>
      </c>
      <c r="D227" s="165" t="s">
        <v>161</v>
      </c>
      <c r="E227" s="166" t="s">
        <v>373</v>
      </c>
      <c r="F227" s="167" t="s">
        <v>374</v>
      </c>
      <c r="G227" s="168" t="s">
        <v>356</v>
      </c>
      <c r="H227" s="169">
        <v>1</v>
      </c>
      <c r="I227" s="170"/>
      <c r="J227" s="171">
        <f>ROUND(I227*H227,2)</f>
        <v>0</v>
      </c>
      <c r="K227" s="172"/>
      <c r="L227" s="37"/>
      <c r="M227" s="173" t="s">
        <v>1</v>
      </c>
      <c r="N227" s="174" t="s">
        <v>44</v>
      </c>
      <c r="O227" s="75"/>
      <c r="P227" s="175">
        <f>O227*H227</f>
        <v>0</v>
      </c>
      <c r="Q227" s="175">
        <v>0</v>
      </c>
      <c r="R227" s="175">
        <f>Q227*H227</f>
        <v>0</v>
      </c>
      <c r="S227" s="175">
        <v>0</v>
      </c>
      <c r="T227" s="17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77" t="s">
        <v>159</v>
      </c>
      <c r="AT227" s="177" t="s">
        <v>161</v>
      </c>
      <c r="AU227" s="177" t="s">
        <v>89</v>
      </c>
      <c r="AY227" s="17" t="s">
        <v>160</v>
      </c>
      <c r="BE227" s="178">
        <f>IF(N227="základní",J227,0)</f>
        <v>0</v>
      </c>
      <c r="BF227" s="178">
        <f>IF(N227="snížená",J227,0)</f>
        <v>0</v>
      </c>
      <c r="BG227" s="178">
        <f>IF(N227="zákl. přenesená",J227,0)</f>
        <v>0</v>
      </c>
      <c r="BH227" s="178">
        <f>IF(N227="sníž. přenesená",J227,0)</f>
        <v>0</v>
      </c>
      <c r="BI227" s="178">
        <f>IF(N227="nulová",J227,0)</f>
        <v>0</v>
      </c>
      <c r="BJ227" s="17" t="s">
        <v>87</v>
      </c>
      <c r="BK227" s="178">
        <f>ROUND(I227*H227,2)</f>
        <v>0</v>
      </c>
      <c r="BL227" s="17" t="s">
        <v>159</v>
      </c>
      <c r="BM227" s="177" t="s">
        <v>375</v>
      </c>
    </row>
    <row r="228" s="2" customFormat="1">
      <c r="A228" s="36"/>
      <c r="B228" s="37"/>
      <c r="C228" s="36"/>
      <c r="D228" s="179" t="s">
        <v>167</v>
      </c>
      <c r="E228" s="36"/>
      <c r="F228" s="180" t="s">
        <v>374</v>
      </c>
      <c r="G228" s="36"/>
      <c r="H228" s="36"/>
      <c r="I228" s="181"/>
      <c r="J228" s="36"/>
      <c r="K228" s="36"/>
      <c r="L228" s="37"/>
      <c r="M228" s="182"/>
      <c r="N228" s="183"/>
      <c r="O228" s="75"/>
      <c r="P228" s="75"/>
      <c r="Q228" s="75"/>
      <c r="R228" s="75"/>
      <c r="S228" s="75"/>
      <c r="T228" s="7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7" t="s">
        <v>167</v>
      </c>
      <c r="AU228" s="17" t="s">
        <v>89</v>
      </c>
    </row>
    <row r="229" s="2" customFormat="1">
      <c r="A229" s="36"/>
      <c r="B229" s="37"/>
      <c r="C229" s="36"/>
      <c r="D229" s="179" t="s">
        <v>168</v>
      </c>
      <c r="E229" s="36"/>
      <c r="F229" s="184" t="s">
        <v>376</v>
      </c>
      <c r="G229" s="36"/>
      <c r="H229" s="36"/>
      <c r="I229" s="181"/>
      <c r="J229" s="36"/>
      <c r="K229" s="36"/>
      <c r="L229" s="37"/>
      <c r="M229" s="182"/>
      <c r="N229" s="183"/>
      <c r="O229" s="75"/>
      <c r="P229" s="75"/>
      <c r="Q229" s="75"/>
      <c r="R229" s="75"/>
      <c r="S229" s="75"/>
      <c r="T229" s="7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7" t="s">
        <v>168</v>
      </c>
      <c r="AU229" s="17" t="s">
        <v>89</v>
      </c>
    </row>
    <row r="230" s="12" customFormat="1">
      <c r="A230" s="12"/>
      <c r="B230" s="185"/>
      <c r="C230" s="12"/>
      <c r="D230" s="179" t="s">
        <v>170</v>
      </c>
      <c r="E230" s="186" t="s">
        <v>1</v>
      </c>
      <c r="F230" s="187" t="s">
        <v>87</v>
      </c>
      <c r="G230" s="12"/>
      <c r="H230" s="188">
        <v>1</v>
      </c>
      <c r="I230" s="189"/>
      <c r="J230" s="12"/>
      <c r="K230" s="12"/>
      <c r="L230" s="185"/>
      <c r="M230" s="190"/>
      <c r="N230" s="191"/>
      <c r="O230" s="191"/>
      <c r="P230" s="191"/>
      <c r="Q230" s="191"/>
      <c r="R230" s="191"/>
      <c r="S230" s="191"/>
      <c r="T230" s="19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186" t="s">
        <v>170</v>
      </c>
      <c r="AU230" s="186" t="s">
        <v>89</v>
      </c>
      <c r="AV230" s="12" t="s">
        <v>89</v>
      </c>
      <c r="AW230" s="12" t="s">
        <v>33</v>
      </c>
      <c r="AX230" s="12" t="s">
        <v>87</v>
      </c>
      <c r="AY230" s="186" t="s">
        <v>160</v>
      </c>
    </row>
    <row r="231" s="2" customFormat="1" ht="24.15" customHeight="1">
      <c r="A231" s="36"/>
      <c r="B231" s="164"/>
      <c r="C231" s="165" t="s">
        <v>398</v>
      </c>
      <c r="D231" s="165" t="s">
        <v>161</v>
      </c>
      <c r="E231" s="166" t="s">
        <v>468</v>
      </c>
      <c r="F231" s="167" t="s">
        <v>469</v>
      </c>
      <c r="G231" s="168" t="s">
        <v>266</v>
      </c>
      <c r="H231" s="169">
        <v>50</v>
      </c>
      <c r="I231" s="170"/>
      <c r="J231" s="171">
        <f>ROUND(I231*H231,2)</f>
        <v>0</v>
      </c>
      <c r="K231" s="172"/>
      <c r="L231" s="37"/>
      <c r="M231" s="173" t="s">
        <v>1</v>
      </c>
      <c r="N231" s="174" t="s">
        <v>44</v>
      </c>
      <c r="O231" s="75"/>
      <c r="P231" s="175">
        <f>O231*H231</f>
        <v>0</v>
      </c>
      <c r="Q231" s="175">
        <v>0</v>
      </c>
      <c r="R231" s="175">
        <f>Q231*H231</f>
        <v>0</v>
      </c>
      <c r="S231" s="175">
        <v>0</v>
      </c>
      <c r="T231" s="17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77" t="s">
        <v>159</v>
      </c>
      <c r="AT231" s="177" t="s">
        <v>161</v>
      </c>
      <c r="AU231" s="177" t="s">
        <v>89</v>
      </c>
      <c r="AY231" s="17" t="s">
        <v>160</v>
      </c>
      <c r="BE231" s="178">
        <f>IF(N231="základní",J231,0)</f>
        <v>0</v>
      </c>
      <c r="BF231" s="178">
        <f>IF(N231="snížená",J231,0)</f>
        <v>0</v>
      </c>
      <c r="BG231" s="178">
        <f>IF(N231="zákl. přenesená",J231,0)</f>
        <v>0</v>
      </c>
      <c r="BH231" s="178">
        <f>IF(N231="sníž. přenesená",J231,0)</f>
        <v>0</v>
      </c>
      <c r="BI231" s="178">
        <f>IF(N231="nulová",J231,0)</f>
        <v>0</v>
      </c>
      <c r="BJ231" s="17" t="s">
        <v>87</v>
      </c>
      <c r="BK231" s="178">
        <f>ROUND(I231*H231,2)</f>
        <v>0</v>
      </c>
      <c r="BL231" s="17" t="s">
        <v>159</v>
      </c>
      <c r="BM231" s="177" t="s">
        <v>470</v>
      </c>
    </row>
    <row r="232" s="2" customFormat="1">
      <c r="A232" s="36"/>
      <c r="B232" s="37"/>
      <c r="C232" s="36"/>
      <c r="D232" s="179" t="s">
        <v>167</v>
      </c>
      <c r="E232" s="36"/>
      <c r="F232" s="180" t="s">
        <v>469</v>
      </c>
      <c r="G232" s="36"/>
      <c r="H232" s="36"/>
      <c r="I232" s="181"/>
      <c r="J232" s="36"/>
      <c r="K232" s="36"/>
      <c r="L232" s="37"/>
      <c r="M232" s="182"/>
      <c r="N232" s="183"/>
      <c r="O232" s="75"/>
      <c r="P232" s="75"/>
      <c r="Q232" s="75"/>
      <c r="R232" s="75"/>
      <c r="S232" s="75"/>
      <c r="T232" s="7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7" t="s">
        <v>167</v>
      </c>
      <c r="AU232" s="17" t="s">
        <v>89</v>
      </c>
    </row>
    <row r="233" s="2" customFormat="1">
      <c r="A233" s="36"/>
      <c r="B233" s="37"/>
      <c r="C233" s="36"/>
      <c r="D233" s="179" t="s">
        <v>168</v>
      </c>
      <c r="E233" s="36"/>
      <c r="F233" s="184" t="s">
        <v>387</v>
      </c>
      <c r="G233" s="36"/>
      <c r="H233" s="36"/>
      <c r="I233" s="181"/>
      <c r="J233" s="36"/>
      <c r="K233" s="36"/>
      <c r="L233" s="37"/>
      <c r="M233" s="182"/>
      <c r="N233" s="183"/>
      <c r="O233" s="75"/>
      <c r="P233" s="75"/>
      <c r="Q233" s="75"/>
      <c r="R233" s="75"/>
      <c r="S233" s="75"/>
      <c r="T233" s="7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7" t="s">
        <v>168</v>
      </c>
      <c r="AU233" s="17" t="s">
        <v>89</v>
      </c>
    </row>
    <row r="234" s="12" customFormat="1">
      <c r="A234" s="12"/>
      <c r="B234" s="185"/>
      <c r="C234" s="12"/>
      <c r="D234" s="179" t="s">
        <v>170</v>
      </c>
      <c r="E234" s="186" t="s">
        <v>1</v>
      </c>
      <c r="F234" s="187" t="s">
        <v>471</v>
      </c>
      <c r="G234" s="12"/>
      <c r="H234" s="188">
        <v>50</v>
      </c>
      <c r="I234" s="189"/>
      <c r="J234" s="12"/>
      <c r="K234" s="12"/>
      <c r="L234" s="185"/>
      <c r="M234" s="190"/>
      <c r="N234" s="191"/>
      <c r="O234" s="191"/>
      <c r="P234" s="191"/>
      <c r="Q234" s="191"/>
      <c r="R234" s="191"/>
      <c r="S234" s="191"/>
      <c r="T234" s="19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186" t="s">
        <v>170</v>
      </c>
      <c r="AU234" s="186" t="s">
        <v>89</v>
      </c>
      <c r="AV234" s="12" t="s">
        <v>89</v>
      </c>
      <c r="AW234" s="12" t="s">
        <v>33</v>
      </c>
      <c r="AX234" s="12" t="s">
        <v>87</v>
      </c>
      <c r="AY234" s="186" t="s">
        <v>160</v>
      </c>
    </row>
    <row r="235" s="2" customFormat="1" ht="24.15" customHeight="1">
      <c r="A235" s="36"/>
      <c r="B235" s="164"/>
      <c r="C235" s="165" t="s">
        <v>472</v>
      </c>
      <c r="D235" s="165" t="s">
        <v>161</v>
      </c>
      <c r="E235" s="166" t="s">
        <v>384</v>
      </c>
      <c r="F235" s="167" t="s">
        <v>385</v>
      </c>
      <c r="G235" s="168" t="s">
        <v>266</v>
      </c>
      <c r="H235" s="169">
        <v>52.5</v>
      </c>
      <c r="I235" s="170"/>
      <c r="J235" s="171">
        <f>ROUND(I235*H235,2)</f>
        <v>0</v>
      </c>
      <c r="K235" s="172"/>
      <c r="L235" s="37"/>
      <c r="M235" s="173" t="s">
        <v>1</v>
      </c>
      <c r="N235" s="174" t="s">
        <v>44</v>
      </c>
      <c r="O235" s="75"/>
      <c r="P235" s="175">
        <f>O235*H235</f>
        <v>0</v>
      </c>
      <c r="Q235" s="175">
        <v>0</v>
      </c>
      <c r="R235" s="175">
        <f>Q235*H235</f>
        <v>0</v>
      </c>
      <c r="S235" s="175">
        <v>0</v>
      </c>
      <c r="T235" s="17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77" t="s">
        <v>159</v>
      </c>
      <c r="AT235" s="177" t="s">
        <v>161</v>
      </c>
      <c r="AU235" s="177" t="s">
        <v>89</v>
      </c>
      <c r="AY235" s="17" t="s">
        <v>160</v>
      </c>
      <c r="BE235" s="178">
        <f>IF(N235="základní",J235,0)</f>
        <v>0</v>
      </c>
      <c r="BF235" s="178">
        <f>IF(N235="snížená",J235,0)</f>
        <v>0</v>
      </c>
      <c r="BG235" s="178">
        <f>IF(N235="zákl. přenesená",J235,0)</f>
        <v>0</v>
      </c>
      <c r="BH235" s="178">
        <f>IF(N235="sníž. přenesená",J235,0)</f>
        <v>0</v>
      </c>
      <c r="BI235" s="178">
        <f>IF(N235="nulová",J235,0)</f>
        <v>0</v>
      </c>
      <c r="BJ235" s="17" t="s">
        <v>87</v>
      </c>
      <c r="BK235" s="178">
        <f>ROUND(I235*H235,2)</f>
        <v>0</v>
      </c>
      <c r="BL235" s="17" t="s">
        <v>159</v>
      </c>
      <c r="BM235" s="177" t="s">
        <v>386</v>
      </c>
    </row>
    <row r="236" s="2" customFormat="1">
      <c r="A236" s="36"/>
      <c r="B236" s="37"/>
      <c r="C236" s="36"/>
      <c r="D236" s="179" t="s">
        <v>167</v>
      </c>
      <c r="E236" s="36"/>
      <c r="F236" s="180" t="s">
        <v>385</v>
      </c>
      <c r="G236" s="36"/>
      <c r="H236" s="36"/>
      <c r="I236" s="181"/>
      <c r="J236" s="36"/>
      <c r="K236" s="36"/>
      <c r="L236" s="37"/>
      <c r="M236" s="182"/>
      <c r="N236" s="183"/>
      <c r="O236" s="75"/>
      <c r="P236" s="75"/>
      <c r="Q236" s="75"/>
      <c r="R236" s="75"/>
      <c r="S236" s="75"/>
      <c r="T236" s="7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7" t="s">
        <v>167</v>
      </c>
      <c r="AU236" s="17" t="s">
        <v>89</v>
      </c>
    </row>
    <row r="237" s="2" customFormat="1">
      <c r="A237" s="36"/>
      <c r="B237" s="37"/>
      <c r="C237" s="36"/>
      <c r="D237" s="179" t="s">
        <v>168</v>
      </c>
      <c r="E237" s="36"/>
      <c r="F237" s="184" t="s">
        <v>387</v>
      </c>
      <c r="G237" s="36"/>
      <c r="H237" s="36"/>
      <c r="I237" s="181"/>
      <c r="J237" s="36"/>
      <c r="K237" s="36"/>
      <c r="L237" s="37"/>
      <c r="M237" s="182"/>
      <c r="N237" s="183"/>
      <c r="O237" s="75"/>
      <c r="P237" s="75"/>
      <c r="Q237" s="75"/>
      <c r="R237" s="75"/>
      <c r="S237" s="75"/>
      <c r="T237" s="7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7" t="s">
        <v>168</v>
      </c>
      <c r="AU237" s="17" t="s">
        <v>89</v>
      </c>
    </row>
    <row r="238" s="12" customFormat="1">
      <c r="A238" s="12"/>
      <c r="B238" s="185"/>
      <c r="C238" s="12"/>
      <c r="D238" s="179" t="s">
        <v>170</v>
      </c>
      <c r="E238" s="186" t="s">
        <v>1</v>
      </c>
      <c r="F238" s="187" t="s">
        <v>473</v>
      </c>
      <c r="G238" s="12"/>
      <c r="H238" s="188">
        <v>52.5</v>
      </c>
      <c r="I238" s="189"/>
      <c r="J238" s="12"/>
      <c r="K238" s="12"/>
      <c r="L238" s="185"/>
      <c r="M238" s="190"/>
      <c r="N238" s="191"/>
      <c r="O238" s="191"/>
      <c r="P238" s="191"/>
      <c r="Q238" s="191"/>
      <c r="R238" s="191"/>
      <c r="S238" s="191"/>
      <c r="T238" s="19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186" t="s">
        <v>170</v>
      </c>
      <c r="AU238" s="186" t="s">
        <v>89</v>
      </c>
      <c r="AV238" s="12" t="s">
        <v>89</v>
      </c>
      <c r="AW238" s="12" t="s">
        <v>33</v>
      </c>
      <c r="AX238" s="12" t="s">
        <v>87</v>
      </c>
      <c r="AY238" s="186" t="s">
        <v>160</v>
      </c>
    </row>
    <row r="239" s="11" customFormat="1" ht="25.92" customHeight="1">
      <c r="A239" s="11"/>
      <c r="B239" s="153"/>
      <c r="C239" s="11"/>
      <c r="D239" s="154" t="s">
        <v>78</v>
      </c>
      <c r="E239" s="155" t="s">
        <v>157</v>
      </c>
      <c r="F239" s="155" t="s">
        <v>158</v>
      </c>
      <c r="G239" s="11"/>
      <c r="H239" s="11"/>
      <c r="I239" s="156"/>
      <c r="J239" s="157">
        <f>BK239</f>
        <v>0</v>
      </c>
      <c r="K239" s="11"/>
      <c r="L239" s="153"/>
      <c r="M239" s="158"/>
      <c r="N239" s="159"/>
      <c r="O239" s="159"/>
      <c r="P239" s="160">
        <f>SUM(P240:P250)</f>
        <v>0</v>
      </c>
      <c r="Q239" s="159"/>
      <c r="R239" s="160">
        <f>SUM(R240:R250)</f>
        <v>0</v>
      </c>
      <c r="S239" s="159"/>
      <c r="T239" s="161">
        <f>SUM(T240:T250)</f>
        <v>0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R239" s="154" t="s">
        <v>159</v>
      </c>
      <c r="AT239" s="162" t="s">
        <v>78</v>
      </c>
      <c r="AU239" s="162" t="s">
        <v>79</v>
      </c>
      <c r="AY239" s="154" t="s">
        <v>160</v>
      </c>
      <c r="BK239" s="163">
        <f>SUM(BK240:BK250)</f>
        <v>0</v>
      </c>
    </row>
    <row r="240" s="2" customFormat="1" ht="21.75" customHeight="1">
      <c r="A240" s="36"/>
      <c r="B240" s="164"/>
      <c r="C240" s="165" t="s">
        <v>474</v>
      </c>
      <c r="D240" s="165" t="s">
        <v>161</v>
      </c>
      <c r="E240" s="166" t="s">
        <v>390</v>
      </c>
      <c r="F240" s="167" t="s">
        <v>391</v>
      </c>
      <c r="G240" s="168" t="s">
        <v>392</v>
      </c>
      <c r="H240" s="169">
        <v>54.033999999999999</v>
      </c>
      <c r="I240" s="170"/>
      <c r="J240" s="171">
        <f>ROUND(I240*H240,2)</f>
        <v>0</v>
      </c>
      <c r="K240" s="172"/>
      <c r="L240" s="37"/>
      <c r="M240" s="173" t="s">
        <v>1</v>
      </c>
      <c r="N240" s="174" t="s">
        <v>44</v>
      </c>
      <c r="O240" s="75"/>
      <c r="P240" s="175">
        <f>O240*H240</f>
        <v>0</v>
      </c>
      <c r="Q240" s="175">
        <v>0</v>
      </c>
      <c r="R240" s="175">
        <f>Q240*H240</f>
        <v>0</v>
      </c>
      <c r="S240" s="175">
        <v>0</v>
      </c>
      <c r="T240" s="17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77" t="s">
        <v>165</v>
      </c>
      <c r="AT240" s="177" t="s">
        <v>161</v>
      </c>
      <c r="AU240" s="177" t="s">
        <v>87</v>
      </c>
      <c r="AY240" s="17" t="s">
        <v>160</v>
      </c>
      <c r="BE240" s="178">
        <f>IF(N240="základní",J240,0)</f>
        <v>0</v>
      </c>
      <c r="BF240" s="178">
        <f>IF(N240="snížená",J240,0)</f>
        <v>0</v>
      </c>
      <c r="BG240" s="178">
        <f>IF(N240="zákl. přenesená",J240,0)</f>
        <v>0</v>
      </c>
      <c r="BH240" s="178">
        <f>IF(N240="sníž. přenesená",J240,0)</f>
        <v>0</v>
      </c>
      <c r="BI240" s="178">
        <f>IF(N240="nulová",J240,0)</f>
        <v>0</v>
      </c>
      <c r="BJ240" s="17" t="s">
        <v>87</v>
      </c>
      <c r="BK240" s="178">
        <f>ROUND(I240*H240,2)</f>
        <v>0</v>
      </c>
      <c r="BL240" s="17" t="s">
        <v>165</v>
      </c>
      <c r="BM240" s="177" t="s">
        <v>393</v>
      </c>
    </row>
    <row r="241" s="2" customFormat="1">
      <c r="A241" s="36"/>
      <c r="B241" s="37"/>
      <c r="C241" s="36"/>
      <c r="D241" s="179" t="s">
        <v>167</v>
      </c>
      <c r="E241" s="36"/>
      <c r="F241" s="180" t="s">
        <v>391</v>
      </c>
      <c r="G241" s="36"/>
      <c r="H241" s="36"/>
      <c r="I241" s="181"/>
      <c r="J241" s="36"/>
      <c r="K241" s="36"/>
      <c r="L241" s="37"/>
      <c r="M241" s="182"/>
      <c r="N241" s="183"/>
      <c r="O241" s="75"/>
      <c r="P241" s="75"/>
      <c r="Q241" s="75"/>
      <c r="R241" s="75"/>
      <c r="S241" s="75"/>
      <c r="T241" s="7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7" t="s">
        <v>167</v>
      </c>
      <c r="AU241" s="17" t="s">
        <v>87</v>
      </c>
    </row>
    <row r="242" s="2" customFormat="1">
      <c r="A242" s="36"/>
      <c r="B242" s="37"/>
      <c r="C242" s="36"/>
      <c r="D242" s="179" t="s">
        <v>168</v>
      </c>
      <c r="E242" s="36"/>
      <c r="F242" s="184" t="s">
        <v>394</v>
      </c>
      <c r="G242" s="36"/>
      <c r="H242" s="36"/>
      <c r="I242" s="181"/>
      <c r="J242" s="36"/>
      <c r="K242" s="36"/>
      <c r="L242" s="37"/>
      <c r="M242" s="182"/>
      <c r="N242" s="183"/>
      <c r="O242" s="75"/>
      <c r="P242" s="75"/>
      <c r="Q242" s="75"/>
      <c r="R242" s="75"/>
      <c r="S242" s="75"/>
      <c r="T242" s="7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7" t="s">
        <v>168</v>
      </c>
      <c r="AU242" s="17" t="s">
        <v>87</v>
      </c>
    </row>
    <row r="243" s="2" customFormat="1">
      <c r="A243" s="36"/>
      <c r="B243" s="37"/>
      <c r="C243" s="36"/>
      <c r="D243" s="179" t="s">
        <v>175</v>
      </c>
      <c r="E243" s="36"/>
      <c r="F243" s="184" t="s">
        <v>395</v>
      </c>
      <c r="G243" s="36"/>
      <c r="H243" s="36"/>
      <c r="I243" s="181"/>
      <c r="J243" s="36"/>
      <c r="K243" s="36"/>
      <c r="L243" s="37"/>
      <c r="M243" s="182"/>
      <c r="N243" s="183"/>
      <c r="O243" s="75"/>
      <c r="P243" s="75"/>
      <c r="Q243" s="75"/>
      <c r="R243" s="75"/>
      <c r="S243" s="75"/>
      <c r="T243" s="7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7" t="s">
        <v>175</v>
      </c>
      <c r="AU243" s="17" t="s">
        <v>87</v>
      </c>
    </row>
    <row r="244" s="12" customFormat="1">
      <c r="A244" s="12"/>
      <c r="B244" s="185"/>
      <c r="C244" s="12"/>
      <c r="D244" s="179" t="s">
        <v>170</v>
      </c>
      <c r="E244" s="186" t="s">
        <v>1</v>
      </c>
      <c r="F244" s="187" t="s">
        <v>475</v>
      </c>
      <c r="G244" s="12"/>
      <c r="H244" s="188">
        <v>22.033999999999999</v>
      </c>
      <c r="I244" s="189"/>
      <c r="J244" s="12"/>
      <c r="K244" s="12"/>
      <c r="L244" s="185"/>
      <c r="M244" s="190"/>
      <c r="N244" s="191"/>
      <c r="O244" s="191"/>
      <c r="P244" s="191"/>
      <c r="Q244" s="191"/>
      <c r="R244" s="191"/>
      <c r="S244" s="191"/>
      <c r="T244" s="19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186" t="s">
        <v>170</v>
      </c>
      <c r="AU244" s="186" t="s">
        <v>87</v>
      </c>
      <c r="AV244" s="12" t="s">
        <v>89</v>
      </c>
      <c r="AW244" s="12" t="s">
        <v>33</v>
      </c>
      <c r="AX244" s="12" t="s">
        <v>79</v>
      </c>
      <c r="AY244" s="186" t="s">
        <v>160</v>
      </c>
    </row>
    <row r="245" s="12" customFormat="1">
      <c r="A245" s="12"/>
      <c r="B245" s="185"/>
      <c r="C245" s="12"/>
      <c r="D245" s="179" t="s">
        <v>170</v>
      </c>
      <c r="E245" s="186" t="s">
        <v>1</v>
      </c>
      <c r="F245" s="187" t="s">
        <v>476</v>
      </c>
      <c r="G245" s="12"/>
      <c r="H245" s="188">
        <v>32</v>
      </c>
      <c r="I245" s="189"/>
      <c r="J245" s="12"/>
      <c r="K245" s="12"/>
      <c r="L245" s="185"/>
      <c r="M245" s="190"/>
      <c r="N245" s="191"/>
      <c r="O245" s="191"/>
      <c r="P245" s="191"/>
      <c r="Q245" s="191"/>
      <c r="R245" s="191"/>
      <c r="S245" s="191"/>
      <c r="T245" s="19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186" t="s">
        <v>170</v>
      </c>
      <c r="AU245" s="186" t="s">
        <v>87</v>
      </c>
      <c r="AV245" s="12" t="s">
        <v>89</v>
      </c>
      <c r="AW245" s="12" t="s">
        <v>33</v>
      </c>
      <c r="AX245" s="12" t="s">
        <v>79</v>
      </c>
      <c r="AY245" s="186" t="s">
        <v>160</v>
      </c>
    </row>
    <row r="246" s="2" customFormat="1" ht="24.15" customHeight="1">
      <c r="A246" s="36"/>
      <c r="B246" s="164"/>
      <c r="C246" s="165" t="s">
        <v>477</v>
      </c>
      <c r="D246" s="165" t="s">
        <v>161</v>
      </c>
      <c r="E246" s="166" t="s">
        <v>399</v>
      </c>
      <c r="F246" s="167" t="s">
        <v>400</v>
      </c>
      <c r="G246" s="168" t="s">
        <v>392</v>
      </c>
      <c r="H246" s="169">
        <v>61.439999999999998</v>
      </c>
      <c r="I246" s="170"/>
      <c r="J246" s="171">
        <f>ROUND(I246*H246,2)</f>
        <v>0</v>
      </c>
      <c r="K246" s="172"/>
      <c r="L246" s="37"/>
      <c r="M246" s="173" t="s">
        <v>1</v>
      </c>
      <c r="N246" s="174" t="s">
        <v>44</v>
      </c>
      <c r="O246" s="75"/>
      <c r="P246" s="175">
        <f>O246*H246</f>
        <v>0</v>
      </c>
      <c r="Q246" s="175">
        <v>0</v>
      </c>
      <c r="R246" s="175">
        <f>Q246*H246</f>
        <v>0</v>
      </c>
      <c r="S246" s="175">
        <v>0</v>
      </c>
      <c r="T246" s="176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77" t="s">
        <v>165</v>
      </c>
      <c r="AT246" s="177" t="s">
        <v>161</v>
      </c>
      <c r="AU246" s="177" t="s">
        <v>87</v>
      </c>
      <c r="AY246" s="17" t="s">
        <v>160</v>
      </c>
      <c r="BE246" s="178">
        <f>IF(N246="základní",J246,0)</f>
        <v>0</v>
      </c>
      <c r="BF246" s="178">
        <f>IF(N246="snížená",J246,0)</f>
        <v>0</v>
      </c>
      <c r="BG246" s="178">
        <f>IF(N246="zákl. přenesená",J246,0)</f>
        <v>0</v>
      </c>
      <c r="BH246" s="178">
        <f>IF(N246="sníž. přenesená",J246,0)</f>
        <v>0</v>
      </c>
      <c r="BI246" s="178">
        <f>IF(N246="nulová",J246,0)</f>
        <v>0</v>
      </c>
      <c r="BJ246" s="17" t="s">
        <v>87</v>
      </c>
      <c r="BK246" s="178">
        <f>ROUND(I246*H246,2)</f>
        <v>0</v>
      </c>
      <c r="BL246" s="17" t="s">
        <v>165</v>
      </c>
      <c r="BM246" s="177" t="s">
        <v>401</v>
      </c>
    </row>
    <row r="247" s="2" customFormat="1">
      <c r="A247" s="36"/>
      <c r="B247" s="37"/>
      <c r="C247" s="36"/>
      <c r="D247" s="179" t="s">
        <v>167</v>
      </c>
      <c r="E247" s="36"/>
      <c r="F247" s="180" t="s">
        <v>400</v>
      </c>
      <c r="G247" s="36"/>
      <c r="H247" s="36"/>
      <c r="I247" s="181"/>
      <c r="J247" s="36"/>
      <c r="K247" s="36"/>
      <c r="L247" s="37"/>
      <c r="M247" s="182"/>
      <c r="N247" s="183"/>
      <c r="O247" s="75"/>
      <c r="P247" s="75"/>
      <c r="Q247" s="75"/>
      <c r="R247" s="75"/>
      <c r="S247" s="75"/>
      <c r="T247" s="7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7" t="s">
        <v>167</v>
      </c>
      <c r="AU247" s="17" t="s">
        <v>87</v>
      </c>
    </row>
    <row r="248" s="2" customFormat="1">
      <c r="A248" s="36"/>
      <c r="B248" s="37"/>
      <c r="C248" s="36"/>
      <c r="D248" s="179" t="s">
        <v>168</v>
      </c>
      <c r="E248" s="36"/>
      <c r="F248" s="184" t="s">
        <v>394</v>
      </c>
      <c r="G248" s="36"/>
      <c r="H248" s="36"/>
      <c r="I248" s="181"/>
      <c r="J248" s="36"/>
      <c r="K248" s="36"/>
      <c r="L248" s="37"/>
      <c r="M248" s="182"/>
      <c r="N248" s="183"/>
      <c r="O248" s="75"/>
      <c r="P248" s="75"/>
      <c r="Q248" s="75"/>
      <c r="R248" s="75"/>
      <c r="S248" s="75"/>
      <c r="T248" s="7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7" t="s">
        <v>168</v>
      </c>
      <c r="AU248" s="17" t="s">
        <v>87</v>
      </c>
    </row>
    <row r="249" s="2" customFormat="1">
      <c r="A249" s="36"/>
      <c r="B249" s="37"/>
      <c r="C249" s="36"/>
      <c r="D249" s="179" t="s">
        <v>175</v>
      </c>
      <c r="E249" s="36"/>
      <c r="F249" s="184" t="s">
        <v>395</v>
      </c>
      <c r="G249" s="36"/>
      <c r="H249" s="36"/>
      <c r="I249" s="181"/>
      <c r="J249" s="36"/>
      <c r="K249" s="36"/>
      <c r="L249" s="37"/>
      <c r="M249" s="182"/>
      <c r="N249" s="183"/>
      <c r="O249" s="75"/>
      <c r="P249" s="75"/>
      <c r="Q249" s="75"/>
      <c r="R249" s="75"/>
      <c r="S249" s="75"/>
      <c r="T249" s="7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7" t="s">
        <v>175</v>
      </c>
      <c r="AU249" s="17" t="s">
        <v>87</v>
      </c>
    </row>
    <row r="250" s="12" customFormat="1">
      <c r="A250" s="12"/>
      <c r="B250" s="185"/>
      <c r="C250" s="12"/>
      <c r="D250" s="179" t="s">
        <v>170</v>
      </c>
      <c r="E250" s="186" t="s">
        <v>1</v>
      </c>
      <c r="F250" s="187" t="s">
        <v>478</v>
      </c>
      <c r="G250" s="12"/>
      <c r="H250" s="188">
        <v>61.439999999999998</v>
      </c>
      <c r="I250" s="189"/>
      <c r="J250" s="12"/>
      <c r="K250" s="12"/>
      <c r="L250" s="185"/>
      <c r="M250" s="193"/>
      <c r="N250" s="194"/>
      <c r="O250" s="194"/>
      <c r="P250" s="194"/>
      <c r="Q250" s="194"/>
      <c r="R250" s="194"/>
      <c r="S250" s="194"/>
      <c r="T250" s="195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186" t="s">
        <v>170</v>
      </c>
      <c r="AU250" s="186" t="s">
        <v>87</v>
      </c>
      <c r="AV250" s="12" t="s">
        <v>89</v>
      </c>
      <c r="AW250" s="12" t="s">
        <v>33</v>
      </c>
      <c r="AX250" s="12" t="s">
        <v>87</v>
      </c>
      <c r="AY250" s="186" t="s">
        <v>160</v>
      </c>
    </row>
    <row r="251" s="2" customFormat="1" ht="6.96" customHeight="1">
      <c r="A251" s="36"/>
      <c r="B251" s="58"/>
      <c r="C251" s="59"/>
      <c r="D251" s="59"/>
      <c r="E251" s="59"/>
      <c r="F251" s="59"/>
      <c r="G251" s="59"/>
      <c r="H251" s="59"/>
      <c r="I251" s="59"/>
      <c r="J251" s="59"/>
      <c r="K251" s="59"/>
      <c r="L251" s="37"/>
      <c r="M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</row>
  </sheetData>
  <autoFilter ref="C122:K25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123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479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ROUND(J123,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ROUND((SUM(BE123:BE209)),  2)</f>
        <v>0</v>
      </c>
      <c r="G33" s="36"/>
      <c r="H33" s="36"/>
      <c r="I33" s="126">
        <v>0.20999999999999999</v>
      </c>
      <c r="J33" s="125">
        <f>ROUND(((SUM(BE123:BE209))*I33),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ROUND((SUM(BF123:BF209)),  2)</f>
        <v>0</v>
      </c>
      <c r="G34" s="36"/>
      <c r="H34" s="36"/>
      <c r="I34" s="126">
        <v>0.12</v>
      </c>
      <c r="J34" s="125">
        <f>ROUND(((SUM(BF123:BF209))*I34),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ROUND((SUM(BG123:BG209)),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ROUND((SUM(BH123:BH209)),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ROUND((SUM(BI123:BI209)),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102.3 - Chodník - Úsek 3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J123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242</v>
      </c>
      <c r="E97" s="140"/>
      <c r="F97" s="140"/>
      <c r="G97" s="140"/>
      <c r="H97" s="140"/>
      <c r="I97" s="140"/>
      <c r="J97" s="141">
        <f>J124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196"/>
      <c r="C98" s="13"/>
      <c r="D98" s="197" t="s">
        <v>243</v>
      </c>
      <c r="E98" s="198"/>
      <c r="F98" s="198"/>
      <c r="G98" s="198"/>
      <c r="H98" s="198"/>
      <c r="I98" s="198"/>
      <c r="J98" s="199">
        <f>J125</f>
        <v>0</v>
      </c>
      <c r="K98" s="13"/>
      <c r="L98" s="196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196"/>
      <c r="C99" s="13"/>
      <c r="D99" s="197" t="s">
        <v>244</v>
      </c>
      <c r="E99" s="198"/>
      <c r="F99" s="198"/>
      <c r="G99" s="198"/>
      <c r="H99" s="198"/>
      <c r="I99" s="198"/>
      <c r="J99" s="199">
        <f>J143</f>
        <v>0</v>
      </c>
      <c r="K99" s="13"/>
      <c r="L99" s="196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196"/>
      <c r="C100" s="13"/>
      <c r="D100" s="197" t="s">
        <v>247</v>
      </c>
      <c r="E100" s="198"/>
      <c r="F100" s="198"/>
      <c r="G100" s="198"/>
      <c r="H100" s="198"/>
      <c r="I100" s="198"/>
      <c r="J100" s="199">
        <f>J149</f>
        <v>0</v>
      </c>
      <c r="K100" s="13"/>
      <c r="L100" s="196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13" customFormat="1" ht="19.92" customHeight="1">
      <c r="A101" s="13"/>
      <c r="B101" s="196"/>
      <c r="C101" s="13"/>
      <c r="D101" s="197" t="s">
        <v>248</v>
      </c>
      <c r="E101" s="198"/>
      <c r="F101" s="198"/>
      <c r="G101" s="198"/>
      <c r="H101" s="198"/>
      <c r="I101" s="198"/>
      <c r="J101" s="199">
        <f>J163</f>
        <v>0</v>
      </c>
      <c r="K101" s="13"/>
      <c r="L101" s="196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13" customFormat="1" ht="19.92" customHeight="1">
      <c r="A102" s="13"/>
      <c r="B102" s="196"/>
      <c r="C102" s="13"/>
      <c r="D102" s="197" t="s">
        <v>249</v>
      </c>
      <c r="E102" s="198"/>
      <c r="F102" s="198"/>
      <c r="G102" s="198"/>
      <c r="H102" s="198"/>
      <c r="I102" s="198"/>
      <c r="J102" s="199">
        <f>J172</f>
        <v>0</v>
      </c>
      <c r="K102" s="13"/>
      <c r="L102" s="196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s="9" customFormat="1" ht="24.96" customHeight="1">
      <c r="A103" s="9"/>
      <c r="B103" s="138"/>
      <c r="C103" s="9"/>
      <c r="D103" s="139" t="s">
        <v>143</v>
      </c>
      <c r="E103" s="140"/>
      <c r="F103" s="140"/>
      <c r="G103" s="140"/>
      <c r="H103" s="140"/>
      <c r="I103" s="140"/>
      <c r="J103" s="141">
        <f>J199</f>
        <v>0</v>
      </c>
      <c r="K103" s="9"/>
      <c r="L103" s="13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6"/>
      <c r="B104" s="37"/>
      <c r="C104" s="36"/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144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6"/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119" t="str">
        <f>E7</f>
        <v>III/3489 Lípa - průtah, PD - Chodník a parkovací stání</v>
      </c>
      <c r="F113" s="30"/>
      <c r="G113" s="30"/>
      <c r="H113" s="30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136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65" t="str">
        <f>E9</f>
        <v>SO 102.3 - Chodník - Úsek 3</v>
      </c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F12</f>
        <v xml:space="preserve"> </v>
      </c>
      <c r="G117" s="36"/>
      <c r="H117" s="36"/>
      <c r="I117" s="30" t="s">
        <v>22</v>
      </c>
      <c r="J117" s="67" t="str">
        <f>IF(J12="","",J12)</f>
        <v>30. 9. 2024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6"/>
      <c r="E119" s="36"/>
      <c r="F119" s="25" t="str">
        <f>E15</f>
        <v>Obec Lípa</v>
      </c>
      <c r="G119" s="36"/>
      <c r="H119" s="36"/>
      <c r="I119" s="30" t="s">
        <v>32</v>
      </c>
      <c r="J119" s="34" t="str">
        <f>E21</f>
        <v xml:space="preserve"> 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30</v>
      </c>
      <c r="D120" s="36"/>
      <c r="E120" s="36"/>
      <c r="F120" s="25" t="str">
        <f>IF(E18="","",E18)</f>
        <v>Vyplň údaj</v>
      </c>
      <c r="G120" s="36"/>
      <c r="H120" s="36"/>
      <c r="I120" s="30" t="s">
        <v>34</v>
      </c>
      <c r="J120" s="34" t="str">
        <f>E24</f>
        <v>FORVIA CZ, s.r.o.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42"/>
      <c r="B122" s="143"/>
      <c r="C122" s="144" t="s">
        <v>145</v>
      </c>
      <c r="D122" s="145" t="s">
        <v>64</v>
      </c>
      <c r="E122" s="145" t="s">
        <v>60</v>
      </c>
      <c r="F122" s="145" t="s">
        <v>61</v>
      </c>
      <c r="G122" s="145" t="s">
        <v>146</v>
      </c>
      <c r="H122" s="145" t="s">
        <v>147</v>
      </c>
      <c r="I122" s="145" t="s">
        <v>148</v>
      </c>
      <c r="J122" s="146" t="s">
        <v>140</v>
      </c>
      <c r="K122" s="147" t="s">
        <v>149</v>
      </c>
      <c r="L122" s="148"/>
      <c r="M122" s="84" t="s">
        <v>1</v>
      </c>
      <c r="N122" s="85" t="s">
        <v>43</v>
      </c>
      <c r="O122" s="85" t="s">
        <v>150</v>
      </c>
      <c r="P122" s="85" t="s">
        <v>151</v>
      </c>
      <c r="Q122" s="85" t="s">
        <v>152</v>
      </c>
      <c r="R122" s="85" t="s">
        <v>153</v>
      </c>
      <c r="S122" s="85" t="s">
        <v>154</v>
      </c>
      <c r="T122" s="86" t="s">
        <v>155</v>
      </c>
      <c r="U122" s="142"/>
      <c r="V122" s="142"/>
      <c r="W122" s="142"/>
      <c r="X122" s="142"/>
      <c r="Y122" s="142"/>
      <c r="Z122" s="142"/>
      <c r="AA122" s="142"/>
      <c r="AB122" s="142"/>
      <c r="AC122" s="142"/>
      <c r="AD122" s="142"/>
      <c r="AE122" s="142"/>
    </row>
    <row r="123" s="2" customFormat="1" ht="22.8" customHeight="1">
      <c r="A123" s="36"/>
      <c r="B123" s="37"/>
      <c r="C123" s="91" t="s">
        <v>156</v>
      </c>
      <c r="D123" s="36"/>
      <c r="E123" s="36"/>
      <c r="F123" s="36"/>
      <c r="G123" s="36"/>
      <c r="H123" s="36"/>
      <c r="I123" s="36"/>
      <c r="J123" s="149">
        <f>BK123</f>
        <v>0</v>
      </c>
      <c r="K123" s="36"/>
      <c r="L123" s="37"/>
      <c r="M123" s="87"/>
      <c r="N123" s="71"/>
      <c r="O123" s="88"/>
      <c r="P123" s="150">
        <f>P124+P199</f>
        <v>0</v>
      </c>
      <c r="Q123" s="88"/>
      <c r="R123" s="150">
        <f>R124+R199</f>
        <v>0</v>
      </c>
      <c r="S123" s="88"/>
      <c r="T123" s="151">
        <f>T124+T199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78</v>
      </c>
      <c r="AU123" s="17" t="s">
        <v>142</v>
      </c>
      <c r="BK123" s="152">
        <f>BK124+BK199</f>
        <v>0</v>
      </c>
    </row>
    <row r="124" s="11" customFormat="1" ht="25.92" customHeight="1">
      <c r="A124" s="11"/>
      <c r="B124" s="153"/>
      <c r="C124" s="11"/>
      <c r="D124" s="154" t="s">
        <v>78</v>
      </c>
      <c r="E124" s="155" t="s">
        <v>250</v>
      </c>
      <c r="F124" s="155" t="s">
        <v>251</v>
      </c>
      <c r="G124" s="11"/>
      <c r="H124" s="11"/>
      <c r="I124" s="156"/>
      <c r="J124" s="157">
        <f>BK124</f>
        <v>0</v>
      </c>
      <c r="K124" s="11"/>
      <c r="L124" s="153"/>
      <c r="M124" s="158"/>
      <c r="N124" s="159"/>
      <c r="O124" s="159"/>
      <c r="P124" s="160">
        <f>P125+P143+P149+P163+P172</f>
        <v>0</v>
      </c>
      <c r="Q124" s="159"/>
      <c r="R124" s="160">
        <f>R125+R143+R149+R163+R172</f>
        <v>0</v>
      </c>
      <c r="S124" s="159"/>
      <c r="T124" s="161">
        <f>T125+T143+T149+T163+T172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54" t="s">
        <v>87</v>
      </c>
      <c r="AT124" s="162" t="s">
        <v>78</v>
      </c>
      <c r="AU124" s="162" t="s">
        <v>79</v>
      </c>
      <c r="AY124" s="154" t="s">
        <v>160</v>
      </c>
      <c r="BK124" s="163">
        <f>BK125+BK143+BK149+BK163+BK172</f>
        <v>0</v>
      </c>
    </row>
    <row r="125" s="11" customFormat="1" ht="22.8" customHeight="1">
      <c r="A125" s="11"/>
      <c r="B125" s="153"/>
      <c r="C125" s="11"/>
      <c r="D125" s="154" t="s">
        <v>78</v>
      </c>
      <c r="E125" s="200" t="s">
        <v>87</v>
      </c>
      <c r="F125" s="200" t="s">
        <v>252</v>
      </c>
      <c r="G125" s="11"/>
      <c r="H125" s="11"/>
      <c r="I125" s="156"/>
      <c r="J125" s="201">
        <f>BK125</f>
        <v>0</v>
      </c>
      <c r="K125" s="11"/>
      <c r="L125" s="153"/>
      <c r="M125" s="158"/>
      <c r="N125" s="159"/>
      <c r="O125" s="159"/>
      <c r="P125" s="160">
        <f>SUM(P126:P142)</f>
        <v>0</v>
      </c>
      <c r="Q125" s="159"/>
      <c r="R125" s="160">
        <f>SUM(R126:R142)</f>
        <v>0</v>
      </c>
      <c r="S125" s="159"/>
      <c r="T125" s="161">
        <f>SUM(T126:T142)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54" t="s">
        <v>87</v>
      </c>
      <c r="AT125" s="162" t="s">
        <v>78</v>
      </c>
      <c r="AU125" s="162" t="s">
        <v>87</v>
      </c>
      <c r="AY125" s="154" t="s">
        <v>160</v>
      </c>
      <c r="BK125" s="163">
        <f>SUM(BK126:BK142)</f>
        <v>0</v>
      </c>
    </row>
    <row r="126" s="2" customFormat="1" ht="24.15" customHeight="1">
      <c r="A126" s="36"/>
      <c r="B126" s="164"/>
      <c r="C126" s="165" t="s">
        <v>87</v>
      </c>
      <c r="D126" s="165" t="s">
        <v>161</v>
      </c>
      <c r="E126" s="166" t="s">
        <v>253</v>
      </c>
      <c r="F126" s="167" t="s">
        <v>254</v>
      </c>
      <c r="G126" s="168" t="s">
        <v>255</v>
      </c>
      <c r="H126" s="169">
        <v>5.4000000000000004</v>
      </c>
      <c r="I126" s="170"/>
      <c r="J126" s="171">
        <f>ROUND(I126*H126,2)</f>
        <v>0</v>
      </c>
      <c r="K126" s="172"/>
      <c r="L126" s="37"/>
      <c r="M126" s="173" t="s">
        <v>1</v>
      </c>
      <c r="N126" s="174" t="s">
        <v>44</v>
      </c>
      <c r="O126" s="75"/>
      <c r="P126" s="175">
        <f>O126*H126</f>
        <v>0</v>
      </c>
      <c r="Q126" s="175">
        <v>0</v>
      </c>
      <c r="R126" s="175">
        <f>Q126*H126</f>
        <v>0</v>
      </c>
      <c r="S126" s="175">
        <v>0</v>
      </c>
      <c r="T126" s="17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77" t="s">
        <v>159</v>
      </c>
      <c r="AT126" s="177" t="s">
        <v>161</v>
      </c>
      <c r="AU126" s="177" t="s">
        <v>89</v>
      </c>
      <c r="AY126" s="17" t="s">
        <v>160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7" t="s">
        <v>87</v>
      </c>
      <c r="BK126" s="178">
        <f>ROUND(I126*H126,2)</f>
        <v>0</v>
      </c>
      <c r="BL126" s="17" t="s">
        <v>159</v>
      </c>
      <c r="BM126" s="177" t="s">
        <v>256</v>
      </c>
    </row>
    <row r="127" s="2" customFormat="1">
      <c r="A127" s="36"/>
      <c r="B127" s="37"/>
      <c r="C127" s="36"/>
      <c r="D127" s="179" t="s">
        <v>167</v>
      </c>
      <c r="E127" s="36"/>
      <c r="F127" s="180" t="s">
        <v>254</v>
      </c>
      <c r="G127" s="36"/>
      <c r="H127" s="36"/>
      <c r="I127" s="181"/>
      <c r="J127" s="36"/>
      <c r="K127" s="36"/>
      <c r="L127" s="37"/>
      <c r="M127" s="182"/>
      <c r="N127" s="183"/>
      <c r="O127" s="75"/>
      <c r="P127" s="75"/>
      <c r="Q127" s="75"/>
      <c r="R127" s="75"/>
      <c r="S127" s="75"/>
      <c r="T127" s="7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7" t="s">
        <v>167</v>
      </c>
      <c r="AU127" s="17" t="s">
        <v>89</v>
      </c>
    </row>
    <row r="128" s="2" customFormat="1">
      <c r="A128" s="36"/>
      <c r="B128" s="37"/>
      <c r="C128" s="36"/>
      <c r="D128" s="179" t="s">
        <v>168</v>
      </c>
      <c r="E128" s="36"/>
      <c r="F128" s="184" t="s">
        <v>257</v>
      </c>
      <c r="G128" s="36"/>
      <c r="H128" s="36"/>
      <c r="I128" s="181"/>
      <c r="J128" s="36"/>
      <c r="K128" s="36"/>
      <c r="L128" s="37"/>
      <c r="M128" s="182"/>
      <c r="N128" s="183"/>
      <c r="O128" s="75"/>
      <c r="P128" s="75"/>
      <c r="Q128" s="75"/>
      <c r="R128" s="75"/>
      <c r="S128" s="75"/>
      <c r="T128" s="7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168</v>
      </c>
      <c r="AU128" s="17" t="s">
        <v>89</v>
      </c>
    </row>
    <row r="129" s="12" customFormat="1">
      <c r="A129" s="12"/>
      <c r="B129" s="185"/>
      <c r="C129" s="12"/>
      <c r="D129" s="179" t="s">
        <v>170</v>
      </c>
      <c r="E129" s="186" t="s">
        <v>1</v>
      </c>
      <c r="F129" s="187" t="s">
        <v>480</v>
      </c>
      <c r="G129" s="12"/>
      <c r="H129" s="188">
        <v>5.4000000000000004</v>
      </c>
      <c r="I129" s="189"/>
      <c r="J129" s="12"/>
      <c r="K129" s="12"/>
      <c r="L129" s="185"/>
      <c r="M129" s="190"/>
      <c r="N129" s="191"/>
      <c r="O129" s="191"/>
      <c r="P129" s="191"/>
      <c r="Q129" s="191"/>
      <c r="R129" s="191"/>
      <c r="S129" s="191"/>
      <c r="T129" s="19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186" t="s">
        <v>170</v>
      </c>
      <c r="AU129" s="186" t="s">
        <v>89</v>
      </c>
      <c r="AV129" s="12" t="s">
        <v>89</v>
      </c>
      <c r="AW129" s="12" t="s">
        <v>33</v>
      </c>
      <c r="AX129" s="12" t="s">
        <v>87</v>
      </c>
      <c r="AY129" s="186" t="s">
        <v>160</v>
      </c>
    </row>
    <row r="130" s="2" customFormat="1" ht="24.15" customHeight="1">
      <c r="A130" s="36"/>
      <c r="B130" s="164"/>
      <c r="C130" s="165" t="s">
        <v>89</v>
      </c>
      <c r="D130" s="165" t="s">
        <v>161</v>
      </c>
      <c r="E130" s="166" t="s">
        <v>259</v>
      </c>
      <c r="F130" s="167" t="s">
        <v>254</v>
      </c>
      <c r="G130" s="168" t="s">
        <v>255</v>
      </c>
      <c r="H130" s="169">
        <v>10.800000000000001</v>
      </c>
      <c r="I130" s="170"/>
      <c r="J130" s="171">
        <f>ROUND(I130*H130,2)</f>
        <v>0</v>
      </c>
      <c r="K130" s="172"/>
      <c r="L130" s="37"/>
      <c r="M130" s="173" t="s">
        <v>1</v>
      </c>
      <c r="N130" s="174" t="s">
        <v>44</v>
      </c>
      <c r="O130" s="75"/>
      <c r="P130" s="175">
        <f>O130*H130</f>
        <v>0</v>
      </c>
      <c r="Q130" s="175">
        <v>0</v>
      </c>
      <c r="R130" s="175">
        <f>Q130*H130</f>
        <v>0</v>
      </c>
      <c r="S130" s="175">
        <v>0</v>
      </c>
      <c r="T130" s="17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77" t="s">
        <v>159</v>
      </c>
      <c r="AT130" s="177" t="s">
        <v>161</v>
      </c>
      <c r="AU130" s="177" t="s">
        <v>89</v>
      </c>
      <c r="AY130" s="17" t="s">
        <v>160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17" t="s">
        <v>87</v>
      </c>
      <c r="BK130" s="178">
        <f>ROUND(I130*H130,2)</f>
        <v>0</v>
      </c>
      <c r="BL130" s="17" t="s">
        <v>159</v>
      </c>
      <c r="BM130" s="177" t="s">
        <v>260</v>
      </c>
    </row>
    <row r="131" s="2" customFormat="1">
      <c r="A131" s="36"/>
      <c r="B131" s="37"/>
      <c r="C131" s="36"/>
      <c r="D131" s="179" t="s">
        <v>167</v>
      </c>
      <c r="E131" s="36"/>
      <c r="F131" s="180" t="s">
        <v>261</v>
      </c>
      <c r="G131" s="36"/>
      <c r="H131" s="36"/>
      <c r="I131" s="181"/>
      <c r="J131" s="36"/>
      <c r="K131" s="36"/>
      <c r="L131" s="37"/>
      <c r="M131" s="182"/>
      <c r="N131" s="183"/>
      <c r="O131" s="75"/>
      <c r="P131" s="75"/>
      <c r="Q131" s="75"/>
      <c r="R131" s="75"/>
      <c r="S131" s="75"/>
      <c r="T131" s="7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7" t="s">
        <v>167</v>
      </c>
      <c r="AU131" s="17" t="s">
        <v>89</v>
      </c>
    </row>
    <row r="132" s="2" customFormat="1">
      <c r="A132" s="36"/>
      <c r="B132" s="37"/>
      <c r="C132" s="36"/>
      <c r="D132" s="179" t="s">
        <v>168</v>
      </c>
      <c r="E132" s="36"/>
      <c r="F132" s="184" t="s">
        <v>257</v>
      </c>
      <c r="G132" s="36"/>
      <c r="H132" s="36"/>
      <c r="I132" s="181"/>
      <c r="J132" s="36"/>
      <c r="K132" s="36"/>
      <c r="L132" s="37"/>
      <c r="M132" s="182"/>
      <c r="N132" s="183"/>
      <c r="O132" s="75"/>
      <c r="P132" s="75"/>
      <c r="Q132" s="75"/>
      <c r="R132" s="75"/>
      <c r="S132" s="75"/>
      <c r="T132" s="7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168</v>
      </c>
      <c r="AU132" s="17" t="s">
        <v>89</v>
      </c>
    </row>
    <row r="133" s="14" customFormat="1">
      <c r="A133" s="14"/>
      <c r="B133" s="202"/>
      <c r="C133" s="14"/>
      <c r="D133" s="179" t="s">
        <v>170</v>
      </c>
      <c r="E133" s="203" t="s">
        <v>1</v>
      </c>
      <c r="F133" s="204" t="s">
        <v>262</v>
      </c>
      <c r="G133" s="14"/>
      <c r="H133" s="203" t="s">
        <v>1</v>
      </c>
      <c r="I133" s="205"/>
      <c r="J133" s="14"/>
      <c r="K133" s="14"/>
      <c r="L133" s="202"/>
      <c r="M133" s="206"/>
      <c r="N133" s="207"/>
      <c r="O133" s="207"/>
      <c r="P133" s="207"/>
      <c r="Q133" s="207"/>
      <c r="R133" s="207"/>
      <c r="S133" s="207"/>
      <c r="T133" s="20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03" t="s">
        <v>170</v>
      </c>
      <c r="AU133" s="203" t="s">
        <v>89</v>
      </c>
      <c r="AV133" s="14" t="s">
        <v>87</v>
      </c>
      <c r="AW133" s="14" t="s">
        <v>33</v>
      </c>
      <c r="AX133" s="14" t="s">
        <v>79</v>
      </c>
      <c r="AY133" s="203" t="s">
        <v>160</v>
      </c>
    </row>
    <row r="134" s="12" customFormat="1">
      <c r="A134" s="12"/>
      <c r="B134" s="185"/>
      <c r="C134" s="12"/>
      <c r="D134" s="179" t="s">
        <v>170</v>
      </c>
      <c r="E134" s="186" t="s">
        <v>1</v>
      </c>
      <c r="F134" s="187" t="s">
        <v>481</v>
      </c>
      <c r="G134" s="12"/>
      <c r="H134" s="188">
        <v>10.800000000000001</v>
      </c>
      <c r="I134" s="189"/>
      <c r="J134" s="12"/>
      <c r="K134" s="12"/>
      <c r="L134" s="185"/>
      <c r="M134" s="190"/>
      <c r="N134" s="191"/>
      <c r="O134" s="191"/>
      <c r="P134" s="191"/>
      <c r="Q134" s="191"/>
      <c r="R134" s="191"/>
      <c r="S134" s="191"/>
      <c r="T134" s="19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86" t="s">
        <v>170</v>
      </c>
      <c r="AU134" s="186" t="s">
        <v>89</v>
      </c>
      <c r="AV134" s="12" t="s">
        <v>89</v>
      </c>
      <c r="AW134" s="12" t="s">
        <v>33</v>
      </c>
      <c r="AX134" s="12" t="s">
        <v>79</v>
      </c>
      <c r="AY134" s="186" t="s">
        <v>160</v>
      </c>
    </row>
    <row r="135" s="2" customFormat="1" ht="16.5" customHeight="1">
      <c r="A135" s="36"/>
      <c r="B135" s="164"/>
      <c r="C135" s="165" t="s">
        <v>178</v>
      </c>
      <c r="D135" s="165" t="s">
        <v>161</v>
      </c>
      <c r="E135" s="166" t="s">
        <v>270</v>
      </c>
      <c r="F135" s="167" t="s">
        <v>271</v>
      </c>
      <c r="G135" s="168" t="s">
        <v>255</v>
      </c>
      <c r="H135" s="169">
        <v>5.4000000000000004</v>
      </c>
      <c r="I135" s="170"/>
      <c r="J135" s="171">
        <f>ROUND(I135*H135,2)</f>
        <v>0</v>
      </c>
      <c r="K135" s="172"/>
      <c r="L135" s="37"/>
      <c r="M135" s="173" t="s">
        <v>1</v>
      </c>
      <c r="N135" s="174" t="s">
        <v>44</v>
      </c>
      <c r="O135" s="75"/>
      <c r="P135" s="175">
        <f>O135*H135</f>
        <v>0</v>
      </c>
      <c r="Q135" s="175">
        <v>0</v>
      </c>
      <c r="R135" s="175">
        <f>Q135*H135</f>
        <v>0</v>
      </c>
      <c r="S135" s="175">
        <v>0</v>
      </c>
      <c r="T135" s="17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77" t="s">
        <v>159</v>
      </c>
      <c r="AT135" s="177" t="s">
        <v>161</v>
      </c>
      <c r="AU135" s="177" t="s">
        <v>89</v>
      </c>
      <c r="AY135" s="17" t="s">
        <v>160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7" t="s">
        <v>87</v>
      </c>
      <c r="BK135" s="178">
        <f>ROUND(I135*H135,2)</f>
        <v>0</v>
      </c>
      <c r="BL135" s="17" t="s">
        <v>159</v>
      </c>
      <c r="BM135" s="177" t="s">
        <v>272</v>
      </c>
    </row>
    <row r="136" s="2" customFormat="1">
      <c r="A136" s="36"/>
      <c r="B136" s="37"/>
      <c r="C136" s="36"/>
      <c r="D136" s="179" t="s">
        <v>167</v>
      </c>
      <c r="E136" s="36"/>
      <c r="F136" s="180" t="s">
        <v>271</v>
      </c>
      <c r="G136" s="36"/>
      <c r="H136" s="36"/>
      <c r="I136" s="181"/>
      <c r="J136" s="36"/>
      <c r="K136" s="36"/>
      <c r="L136" s="37"/>
      <c r="M136" s="182"/>
      <c r="N136" s="183"/>
      <c r="O136" s="75"/>
      <c r="P136" s="75"/>
      <c r="Q136" s="75"/>
      <c r="R136" s="75"/>
      <c r="S136" s="75"/>
      <c r="T136" s="7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167</v>
      </c>
      <c r="AU136" s="17" t="s">
        <v>89</v>
      </c>
    </row>
    <row r="137" s="2" customFormat="1">
      <c r="A137" s="36"/>
      <c r="B137" s="37"/>
      <c r="C137" s="36"/>
      <c r="D137" s="179" t="s">
        <v>168</v>
      </c>
      <c r="E137" s="36"/>
      <c r="F137" s="184" t="s">
        <v>273</v>
      </c>
      <c r="G137" s="36"/>
      <c r="H137" s="36"/>
      <c r="I137" s="181"/>
      <c r="J137" s="36"/>
      <c r="K137" s="36"/>
      <c r="L137" s="37"/>
      <c r="M137" s="182"/>
      <c r="N137" s="183"/>
      <c r="O137" s="75"/>
      <c r="P137" s="75"/>
      <c r="Q137" s="75"/>
      <c r="R137" s="75"/>
      <c r="S137" s="75"/>
      <c r="T137" s="7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168</v>
      </c>
      <c r="AU137" s="17" t="s">
        <v>89</v>
      </c>
    </row>
    <row r="138" s="12" customFormat="1">
      <c r="A138" s="12"/>
      <c r="B138" s="185"/>
      <c r="C138" s="12"/>
      <c r="D138" s="179" t="s">
        <v>170</v>
      </c>
      <c r="E138" s="186" t="s">
        <v>1</v>
      </c>
      <c r="F138" s="187" t="s">
        <v>482</v>
      </c>
      <c r="G138" s="12"/>
      <c r="H138" s="188">
        <v>5.4000000000000004</v>
      </c>
      <c r="I138" s="189"/>
      <c r="J138" s="12"/>
      <c r="K138" s="12"/>
      <c r="L138" s="185"/>
      <c r="M138" s="190"/>
      <c r="N138" s="191"/>
      <c r="O138" s="191"/>
      <c r="P138" s="191"/>
      <c r="Q138" s="191"/>
      <c r="R138" s="191"/>
      <c r="S138" s="191"/>
      <c r="T138" s="19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186" t="s">
        <v>170</v>
      </c>
      <c r="AU138" s="186" t="s">
        <v>89</v>
      </c>
      <c r="AV138" s="12" t="s">
        <v>89</v>
      </c>
      <c r="AW138" s="12" t="s">
        <v>33</v>
      </c>
      <c r="AX138" s="12" t="s">
        <v>87</v>
      </c>
      <c r="AY138" s="186" t="s">
        <v>160</v>
      </c>
    </row>
    <row r="139" s="2" customFormat="1" ht="21.75" customHeight="1">
      <c r="A139" s="36"/>
      <c r="B139" s="164"/>
      <c r="C139" s="165" t="s">
        <v>159</v>
      </c>
      <c r="D139" s="165" t="s">
        <v>161</v>
      </c>
      <c r="E139" s="166" t="s">
        <v>285</v>
      </c>
      <c r="F139" s="167" t="s">
        <v>286</v>
      </c>
      <c r="G139" s="168" t="s">
        <v>287</v>
      </c>
      <c r="H139" s="169">
        <v>27</v>
      </c>
      <c r="I139" s="170"/>
      <c r="J139" s="171">
        <f>ROUND(I139*H139,2)</f>
        <v>0</v>
      </c>
      <c r="K139" s="172"/>
      <c r="L139" s="37"/>
      <c r="M139" s="173" t="s">
        <v>1</v>
      </c>
      <c r="N139" s="174" t="s">
        <v>44</v>
      </c>
      <c r="O139" s="75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77" t="s">
        <v>159</v>
      </c>
      <c r="AT139" s="177" t="s">
        <v>161</v>
      </c>
      <c r="AU139" s="177" t="s">
        <v>89</v>
      </c>
      <c r="AY139" s="17" t="s">
        <v>160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7" t="s">
        <v>87</v>
      </c>
      <c r="BK139" s="178">
        <f>ROUND(I139*H139,2)</f>
        <v>0</v>
      </c>
      <c r="BL139" s="17" t="s">
        <v>159</v>
      </c>
      <c r="BM139" s="177" t="s">
        <v>288</v>
      </c>
    </row>
    <row r="140" s="2" customFormat="1">
      <c r="A140" s="36"/>
      <c r="B140" s="37"/>
      <c r="C140" s="36"/>
      <c r="D140" s="179" t="s">
        <v>167</v>
      </c>
      <c r="E140" s="36"/>
      <c r="F140" s="180" t="s">
        <v>286</v>
      </c>
      <c r="G140" s="36"/>
      <c r="H140" s="36"/>
      <c r="I140" s="181"/>
      <c r="J140" s="36"/>
      <c r="K140" s="36"/>
      <c r="L140" s="37"/>
      <c r="M140" s="182"/>
      <c r="N140" s="183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167</v>
      </c>
      <c r="AU140" s="17" t="s">
        <v>89</v>
      </c>
    </row>
    <row r="141" s="2" customFormat="1">
      <c r="A141" s="36"/>
      <c r="B141" s="37"/>
      <c r="C141" s="36"/>
      <c r="D141" s="179" t="s">
        <v>168</v>
      </c>
      <c r="E141" s="36"/>
      <c r="F141" s="184" t="s">
        <v>289</v>
      </c>
      <c r="G141" s="36"/>
      <c r="H141" s="36"/>
      <c r="I141" s="181"/>
      <c r="J141" s="36"/>
      <c r="K141" s="36"/>
      <c r="L141" s="37"/>
      <c r="M141" s="182"/>
      <c r="N141" s="183"/>
      <c r="O141" s="75"/>
      <c r="P141" s="75"/>
      <c r="Q141" s="75"/>
      <c r="R141" s="75"/>
      <c r="S141" s="75"/>
      <c r="T141" s="7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7" t="s">
        <v>168</v>
      </c>
      <c r="AU141" s="17" t="s">
        <v>89</v>
      </c>
    </row>
    <row r="142" s="12" customFormat="1">
      <c r="A142" s="12"/>
      <c r="B142" s="185"/>
      <c r="C142" s="12"/>
      <c r="D142" s="179" t="s">
        <v>170</v>
      </c>
      <c r="E142" s="186" t="s">
        <v>1</v>
      </c>
      <c r="F142" s="187" t="s">
        <v>483</v>
      </c>
      <c r="G142" s="12"/>
      <c r="H142" s="188">
        <v>27</v>
      </c>
      <c r="I142" s="189"/>
      <c r="J142" s="12"/>
      <c r="K142" s="12"/>
      <c r="L142" s="185"/>
      <c r="M142" s="190"/>
      <c r="N142" s="191"/>
      <c r="O142" s="191"/>
      <c r="P142" s="191"/>
      <c r="Q142" s="191"/>
      <c r="R142" s="191"/>
      <c r="S142" s="191"/>
      <c r="T142" s="19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186" t="s">
        <v>170</v>
      </c>
      <c r="AU142" s="186" t="s">
        <v>89</v>
      </c>
      <c r="AV142" s="12" t="s">
        <v>89</v>
      </c>
      <c r="AW142" s="12" t="s">
        <v>33</v>
      </c>
      <c r="AX142" s="12" t="s">
        <v>87</v>
      </c>
      <c r="AY142" s="186" t="s">
        <v>160</v>
      </c>
    </row>
    <row r="143" s="11" customFormat="1" ht="22.8" customHeight="1">
      <c r="A143" s="11"/>
      <c r="B143" s="153"/>
      <c r="C143" s="11"/>
      <c r="D143" s="154" t="s">
        <v>78</v>
      </c>
      <c r="E143" s="200" t="s">
        <v>89</v>
      </c>
      <c r="F143" s="200" t="s">
        <v>296</v>
      </c>
      <c r="G143" s="11"/>
      <c r="H143" s="11"/>
      <c r="I143" s="156"/>
      <c r="J143" s="201">
        <f>BK143</f>
        <v>0</v>
      </c>
      <c r="K143" s="11"/>
      <c r="L143" s="153"/>
      <c r="M143" s="158"/>
      <c r="N143" s="159"/>
      <c r="O143" s="159"/>
      <c r="P143" s="160">
        <f>SUM(P144:P148)</f>
        <v>0</v>
      </c>
      <c r="Q143" s="159"/>
      <c r="R143" s="160">
        <f>SUM(R144:R148)</f>
        <v>0</v>
      </c>
      <c r="S143" s="159"/>
      <c r="T143" s="161">
        <f>SUM(T144:T148)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154" t="s">
        <v>87</v>
      </c>
      <c r="AT143" s="162" t="s">
        <v>78</v>
      </c>
      <c r="AU143" s="162" t="s">
        <v>87</v>
      </c>
      <c r="AY143" s="154" t="s">
        <v>160</v>
      </c>
      <c r="BK143" s="163">
        <f>SUM(BK144:BK148)</f>
        <v>0</v>
      </c>
    </row>
    <row r="144" s="2" customFormat="1" ht="16.5" customHeight="1">
      <c r="A144" s="36"/>
      <c r="B144" s="164"/>
      <c r="C144" s="165" t="s">
        <v>210</v>
      </c>
      <c r="D144" s="165" t="s">
        <v>161</v>
      </c>
      <c r="E144" s="166" t="s">
        <v>297</v>
      </c>
      <c r="F144" s="167" t="s">
        <v>298</v>
      </c>
      <c r="G144" s="168" t="s">
        <v>255</v>
      </c>
      <c r="H144" s="169">
        <v>10.800000000000001</v>
      </c>
      <c r="I144" s="170"/>
      <c r="J144" s="171">
        <f>ROUND(I144*H144,2)</f>
        <v>0</v>
      </c>
      <c r="K144" s="172"/>
      <c r="L144" s="37"/>
      <c r="M144" s="173" t="s">
        <v>1</v>
      </c>
      <c r="N144" s="174" t="s">
        <v>44</v>
      </c>
      <c r="O144" s="75"/>
      <c r="P144" s="175">
        <f>O144*H144</f>
        <v>0</v>
      </c>
      <c r="Q144" s="175">
        <v>0</v>
      </c>
      <c r="R144" s="175">
        <f>Q144*H144</f>
        <v>0</v>
      </c>
      <c r="S144" s="175">
        <v>0</v>
      </c>
      <c r="T144" s="17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77" t="s">
        <v>159</v>
      </c>
      <c r="AT144" s="177" t="s">
        <v>161</v>
      </c>
      <c r="AU144" s="177" t="s">
        <v>89</v>
      </c>
      <c r="AY144" s="17" t="s">
        <v>160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7" t="s">
        <v>87</v>
      </c>
      <c r="BK144" s="178">
        <f>ROUND(I144*H144,2)</f>
        <v>0</v>
      </c>
      <c r="BL144" s="17" t="s">
        <v>159</v>
      </c>
      <c r="BM144" s="177" t="s">
        <v>299</v>
      </c>
    </row>
    <row r="145" s="2" customFormat="1">
      <c r="A145" s="36"/>
      <c r="B145" s="37"/>
      <c r="C145" s="36"/>
      <c r="D145" s="179" t="s">
        <v>167</v>
      </c>
      <c r="E145" s="36"/>
      <c r="F145" s="180" t="s">
        <v>300</v>
      </c>
      <c r="G145" s="36"/>
      <c r="H145" s="36"/>
      <c r="I145" s="181"/>
      <c r="J145" s="36"/>
      <c r="K145" s="36"/>
      <c r="L145" s="37"/>
      <c r="M145" s="182"/>
      <c r="N145" s="183"/>
      <c r="O145" s="75"/>
      <c r="P145" s="75"/>
      <c r="Q145" s="75"/>
      <c r="R145" s="75"/>
      <c r="S145" s="75"/>
      <c r="T145" s="7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7" t="s">
        <v>167</v>
      </c>
      <c r="AU145" s="17" t="s">
        <v>89</v>
      </c>
    </row>
    <row r="146" s="2" customFormat="1">
      <c r="A146" s="36"/>
      <c r="B146" s="37"/>
      <c r="C146" s="36"/>
      <c r="D146" s="179" t="s">
        <v>168</v>
      </c>
      <c r="E146" s="36"/>
      <c r="F146" s="184" t="s">
        <v>301</v>
      </c>
      <c r="G146" s="36"/>
      <c r="H146" s="36"/>
      <c r="I146" s="181"/>
      <c r="J146" s="36"/>
      <c r="K146" s="36"/>
      <c r="L146" s="37"/>
      <c r="M146" s="182"/>
      <c r="N146" s="183"/>
      <c r="O146" s="75"/>
      <c r="P146" s="75"/>
      <c r="Q146" s="75"/>
      <c r="R146" s="75"/>
      <c r="S146" s="75"/>
      <c r="T146" s="7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7" t="s">
        <v>168</v>
      </c>
      <c r="AU146" s="17" t="s">
        <v>89</v>
      </c>
    </row>
    <row r="147" s="14" customFormat="1">
      <c r="A147" s="14"/>
      <c r="B147" s="202"/>
      <c r="C147" s="14"/>
      <c r="D147" s="179" t="s">
        <v>170</v>
      </c>
      <c r="E147" s="203" t="s">
        <v>1</v>
      </c>
      <c r="F147" s="204" t="s">
        <v>302</v>
      </c>
      <c r="G147" s="14"/>
      <c r="H147" s="203" t="s">
        <v>1</v>
      </c>
      <c r="I147" s="205"/>
      <c r="J147" s="14"/>
      <c r="K147" s="14"/>
      <c r="L147" s="202"/>
      <c r="M147" s="206"/>
      <c r="N147" s="207"/>
      <c r="O147" s="207"/>
      <c r="P147" s="207"/>
      <c r="Q147" s="207"/>
      <c r="R147" s="207"/>
      <c r="S147" s="207"/>
      <c r="T147" s="20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3" t="s">
        <v>170</v>
      </c>
      <c r="AU147" s="203" t="s">
        <v>89</v>
      </c>
      <c r="AV147" s="14" t="s">
        <v>87</v>
      </c>
      <c r="AW147" s="14" t="s">
        <v>33</v>
      </c>
      <c r="AX147" s="14" t="s">
        <v>79</v>
      </c>
      <c r="AY147" s="203" t="s">
        <v>160</v>
      </c>
    </row>
    <row r="148" s="12" customFormat="1">
      <c r="A148" s="12"/>
      <c r="B148" s="185"/>
      <c r="C148" s="12"/>
      <c r="D148" s="179" t="s">
        <v>170</v>
      </c>
      <c r="E148" s="186" t="s">
        <v>1</v>
      </c>
      <c r="F148" s="187" t="s">
        <v>481</v>
      </c>
      <c r="G148" s="12"/>
      <c r="H148" s="188">
        <v>10.800000000000001</v>
      </c>
      <c r="I148" s="189"/>
      <c r="J148" s="12"/>
      <c r="K148" s="12"/>
      <c r="L148" s="185"/>
      <c r="M148" s="190"/>
      <c r="N148" s="191"/>
      <c r="O148" s="191"/>
      <c r="P148" s="191"/>
      <c r="Q148" s="191"/>
      <c r="R148" s="191"/>
      <c r="S148" s="191"/>
      <c r="T148" s="19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186" t="s">
        <v>170</v>
      </c>
      <c r="AU148" s="186" t="s">
        <v>89</v>
      </c>
      <c r="AV148" s="12" t="s">
        <v>89</v>
      </c>
      <c r="AW148" s="12" t="s">
        <v>33</v>
      </c>
      <c r="AX148" s="12" t="s">
        <v>79</v>
      </c>
      <c r="AY148" s="186" t="s">
        <v>160</v>
      </c>
    </row>
    <row r="149" s="11" customFormat="1" ht="22.8" customHeight="1">
      <c r="A149" s="11"/>
      <c r="B149" s="153"/>
      <c r="C149" s="11"/>
      <c r="D149" s="154" t="s">
        <v>78</v>
      </c>
      <c r="E149" s="200" t="s">
        <v>210</v>
      </c>
      <c r="F149" s="200" t="s">
        <v>322</v>
      </c>
      <c r="G149" s="11"/>
      <c r="H149" s="11"/>
      <c r="I149" s="156"/>
      <c r="J149" s="201">
        <f>BK149</f>
        <v>0</v>
      </c>
      <c r="K149" s="11"/>
      <c r="L149" s="153"/>
      <c r="M149" s="158"/>
      <c r="N149" s="159"/>
      <c r="O149" s="159"/>
      <c r="P149" s="160">
        <f>SUM(P150:P162)</f>
        <v>0</v>
      </c>
      <c r="Q149" s="159"/>
      <c r="R149" s="160">
        <f>SUM(R150:R162)</f>
        <v>0</v>
      </c>
      <c r="S149" s="159"/>
      <c r="T149" s="161">
        <f>SUM(T150:T162)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154" t="s">
        <v>87</v>
      </c>
      <c r="AT149" s="162" t="s">
        <v>78</v>
      </c>
      <c r="AU149" s="162" t="s">
        <v>87</v>
      </c>
      <c r="AY149" s="154" t="s">
        <v>160</v>
      </c>
      <c r="BK149" s="163">
        <f>SUM(BK150:BK162)</f>
        <v>0</v>
      </c>
    </row>
    <row r="150" s="2" customFormat="1" ht="16.5" customHeight="1">
      <c r="A150" s="36"/>
      <c r="B150" s="164"/>
      <c r="C150" s="165" t="s">
        <v>215</v>
      </c>
      <c r="D150" s="165" t="s">
        <v>161</v>
      </c>
      <c r="E150" s="166" t="s">
        <v>324</v>
      </c>
      <c r="F150" s="167" t="s">
        <v>325</v>
      </c>
      <c r="G150" s="168" t="s">
        <v>255</v>
      </c>
      <c r="H150" s="169">
        <v>5.4000000000000004</v>
      </c>
      <c r="I150" s="170"/>
      <c r="J150" s="171">
        <f>ROUND(I150*H150,2)</f>
        <v>0</v>
      </c>
      <c r="K150" s="172"/>
      <c r="L150" s="37"/>
      <c r="M150" s="173" t="s">
        <v>1</v>
      </c>
      <c r="N150" s="174" t="s">
        <v>44</v>
      </c>
      <c r="O150" s="75"/>
      <c r="P150" s="175">
        <f>O150*H150</f>
        <v>0</v>
      </c>
      <c r="Q150" s="175">
        <v>0</v>
      </c>
      <c r="R150" s="175">
        <f>Q150*H150</f>
        <v>0</v>
      </c>
      <c r="S150" s="175">
        <v>0</v>
      </c>
      <c r="T150" s="17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77" t="s">
        <v>159</v>
      </c>
      <c r="AT150" s="177" t="s">
        <v>161</v>
      </c>
      <c r="AU150" s="177" t="s">
        <v>89</v>
      </c>
      <c r="AY150" s="17" t="s">
        <v>160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17" t="s">
        <v>87</v>
      </c>
      <c r="BK150" s="178">
        <f>ROUND(I150*H150,2)</f>
        <v>0</v>
      </c>
      <c r="BL150" s="17" t="s">
        <v>159</v>
      </c>
      <c r="BM150" s="177" t="s">
        <v>326</v>
      </c>
    </row>
    <row r="151" s="2" customFormat="1">
      <c r="A151" s="36"/>
      <c r="B151" s="37"/>
      <c r="C151" s="36"/>
      <c r="D151" s="179" t="s">
        <v>167</v>
      </c>
      <c r="E151" s="36"/>
      <c r="F151" s="180" t="s">
        <v>325</v>
      </c>
      <c r="G151" s="36"/>
      <c r="H151" s="36"/>
      <c r="I151" s="181"/>
      <c r="J151" s="36"/>
      <c r="K151" s="36"/>
      <c r="L151" s="37"/>
      <c r="M151" s="182"/>
      <c r="N151" s="183"/>
      <c r="O151" s="75"/>
      <c r="P151" s="75"/>
      <c r="Q151" s="75"/>
      <c r="R151" s="75"/>
      <c r="S151" s="75"/>
      <c r="T151" s="7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7" t="s">
        <v>167</v>
      </c>
      <c r="AU151" s="17" t="s">
        <v>89</v>
      </c>
    </row>
    <row r="152" s="2" customFormat="1">
      <c r="A152" s="36"/>
      <c r="B152" s="37"/>
      <c r="C152" s="36"/>
      <c r="D152" s="179" t="s">
        <v>168</v>
      </c>
      <c r="E152" s="36"/>
      <c r="F152" s="184" t="s">
        <v>327</v>
      </c>
      <c r="G152" s="36"/>
      <c r="H152" s="36"/>
      <c r="I152" s="181"/>
      <c r="J152" s="36"/>
      <c r="K152" s="36"/>
      <c r="L152" s="37"/>
      <c r="M152" s="182"/>
      <c r="N152" s="183"/>
      <c r="O152" s="75"/>
      <c r="P152" s="75"/>
      <c r="Q152" s="75"/>
      <c r="R152" s="75"/>
      <c r="S152" s="75"/>
      <c r="T152" s="7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7" t="s">
        <v>168</v>
      </c>
      <c r="AU152" s="17" t="s">
        <v>89</v>
      </c>
    </row>
    <row r="153" s="12" customFormat="1">
      <c r="A153" s="12"/>
      <c r="B153" s="185"/>
      <c r="C153" s="12"/>
      <c r="D153" s="179" t="s">
        <v>170</v>
      </c>
      <c r="E153" s="186" t="s">
        <v>1</v>
      </c>
      <c r="F153" s="187" t="s">
        <v>484</v>
      </c>
      <c r="G153" s="12"/>
      <c r="H153" s="188">
        <v>5.4000000000000004</v>
      </c>
      <c r="I153" s="189"/>
      <c r="J153" s="12"/>
      <c r="K153" s="12"/>
      <c r="L153" s="185"/>
      <c r="M153" s="190"/>
      <c r="N153" s="191"/>
      <c r="O153" s="191"/>
      <c r="P153" s="191"/>
      <c r="Q153" s="191"/>
      <c r="R153" s="191"/>
      <c r="S153" s="191"/>
      <c r="T153" s="19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186" t="s">
        <v>170</v>
      </c>
      <c r="AU153" s="186" t="s">
        <v>89</v>
      </c>
      <c r="AV153" s="12" t="s">
        <v>89</v>
      </c>
      <c r="AW153" s="12" t="s">
        <v>33</v>
      </c>
      <c r="AX153" s="12" t="s">
        <v>87</v>
      </c>
      <c r="AY153" s="186" t="s">
        <v>160</v>
      </c>
    </row>
    <row r="154" s="2" customFormat="1" ht="24.15" customHeight="1">
      <c r="A154" s="36"/>
      <c r="B154" s="164"/>
      <c r="C154" s="165" t="s">
        <v>236</v>
      </c>
      <c r="D154" s="165" t="s">
        <v>161</v>
      </c>
      <c r="E154" s="166" t="s">
        <v>330</v>
      </c>
      <c r="F154" s="167" t="s">
        <v>331</v>
      </c>
      <c r="G154" s="168" t="s">
        <v>287</v>
      </c>
      <c r="H154" s="169">
        <v>25.100000000000001</v>
      </c>
      <c r="I154" s="170"/>
      <c r="J154" s="171">
        <f>ROUND(I154*H154,2)</f>
        <v>0</v>
      </c>
      <c r="K154" s="172"/>
      <c r="L154" s="37"/>
      <c r="M154" s="173" t="s">
        <v>1</v>
      </c>
      <c r="N154" s="174" t="s">
        <v>44</v>
      </c>
      <c r="O154" s="75"/>
      <c r="P154" s="175">
        <f>O154*H154</f>
        <v>0</v>
      </c>
      <c r="Q154" s="175">
        <v>0</v>
      </c>
      <c r="R154" s="175">
        <f>Q154*H154</f>
        <v>0</v>
      </c>
      <c r="S154" s="175">
        <v>0</v>
      </c>
      <c r="T154" s="17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77" t="s">
        <v>159</v>
      </c>
      <c r="AT154" s="177" t="s">
        <v>161</v>
      </c>
      <c r="AU154" s="177" t="s">
        <v>89</v>
      </c>
      <c r="AY154" s="17" t="s">
        <v>160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17" t="s">
        <v>87</v>
      </c>
      <c r="BK154" s="178">
        <f>ROUND(I154*H154,2)</f>
        <v>0</v>
      </c>
      <c r="BL154" s="17" t="s">
        <v>159</v>
      </c>
      <c r="BM154" s="177" t="s">
        <v>332</v>
      </c>
    </row>
    <row r="155" s="2" customFormat="1">
      <c r="A155" s="36"/>
      <c r="B155" s="37"/>
      <c r="C155" s="36"/>
      <c r="D155" s="179" t="s">
        <v>167</v>
      </c>
      <c r="E155" s="36"/>
      <c r="F155" s="180" t="s">
        <v>331</v>
      </c>
      <c r="G155" s="36"/>
      <c r="H155" s="36"/>
      <c r="I155" s="181"/>
      <c r="J155" s="36"/>
      <c r="K155" s="36"/>
      <c r="L155" s="37"/>
      <c r="M155" s="182"/>
      <c r="N155" s="183"/>
      <c r="O155" s="75"/>
      <c r="P155" s="75"/>
      <c r="Q155" s="75"/>
      <c r="R155" s="75"/>
      <c r="S155" s="75"/>
      <c r="T155" s="7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7" t="s">
        <v>167</v>
      </c>
      <c r="AU155" s="17" t="s">
        <v>89</v>
      </c>
    </row>
    <row r="156" s="2" customFormat="1">
      <c r="A156" s="36"/>
      <c r="B156" s="37"/>
      <c r="C156" s="36"/>
      <c r="D156" s="179" t="s">
        <v>168</v>
      </c>
      <c r="E156" s="36"/>
      <c r="F156" s="184" t="s">
        <v>333</v>
      </c>
      <c r="G156" s="36"/>
      <c r="H156" s="36"/>
      <c r="I156" s="181"/>
      <c r="J156" s="36"/>
      <c r="K156" s="36"/>
      <c r="L156" s="37"/>
      <c r="M156" s="182"/>
      <c r="N156" s="183"/>
      <c r="O156" s="75"/>
      <c r="P156" s="75"/>
      <c r="Q156" s="75"/>
      <c r="R156" s="75"/>
      <c r="S156" s="75"/>
      <c r="T156" s="7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7" t="s">
        <v>168</v>
      </c>
      <c r="AU156" s="17" t="s">
        <v>89</v>
      </c>
    </row>
    <row r="157" s="12" customFormat="1">
      <c r="A157" s="12"/>
      <c r="B157" s="185"/>
      <c r="C157" s="12"/>
      <c r="D157" s="179" t="s">
        <v>170</v>
      </c>
      <c r="E157" s="186" t="s">
        <v>1</v>
      </c>
      <c r="F157" s="187" t="s">
        <v>485</v>
      </c>
      <c r="G157" s="12"/>
      <c r="H157" s="188">
        <v>24</v>
      </c>
      <c r="I157" s="189"/>
      <c r="J157" s="12"/>
      <c r="K157" s="12"/>
      <c r="L157" s="185"/>
      <c r="M157" s="190"/>
      <c r="N157" s="191"/>
      <c r="O157" s="191"/>
      <c r="P157" s="191"/>
      <c r="Q157" s="191"/>
      <c r="R157" s="191"/>
      <c r="S157" s="191"/>
      <c r="T157" s="19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186" t="s">
        <v>170</v>
      </c>
      <c r="AU157" s="186" t="s">
        <v>89</v>
      </c>
      <c r="AV157" s="12" t="s">
        <v>89</v>
      </c>
      <c r="AW157" s="12" t="s">
        <v>33</v>
      </c>
      <c r="AX157" s="12" t="s">
        <v>79</v>
      </c>
      <c r="AY157" s="186" t="s">
        <v>160</v>
      </c>
    </row>
    <row r="158" s="12" customFormat="1">
      <c r="A158" s="12"/>
      <c r="B158" s="185"/>
      <c r="C158" s="12"/>
      <c r="D158" s="179" t="s">
        <v>170</v>
      </c>
      <c r="E158" s="186" t="s">
        <v>1</v>
      </c>
      <c r="F158" s="187" t="s">
        <v>486</v>
      </c>
      <c r="G158" s="12"/>
      <c r="H158" s="188">
        <v>1.1000000000000001</v>
      </c>
      <c r="I158" s="189"/>
      <c r="J158" s="12"/>
      <c r="K158" s="12"/>
      <c r="L158" s="185"/>
      <c r="M158" s="190"/>
      <c r="N158" s="191"/>
      <c r="O158" s="191"/>
      <c r="P158" s="191"/>
      <c r="Q158" s="191"/>
      <c r="R158" s="191"/>
      <c r="S158" s="191"/>
      <c r="T158" s="19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186" t="s">
        <v>170</v>
      </c>
      <c r="AU158" s="186" t="s">
        <v>89</v>
      </c>
      <c r="AV158" s="12" t="s">
        <v>89</v>
      </c>
      <c r="AW158" s="12" t="s">
        <v>33</v>
      </c>
      <c r="AX158" s="12" t="s">
        <v>79</v>
      </c>
      <c r="AY158" s="186" t="s">
        <v>160</v>
      </c>
    </row>
    <row r="159" s="2" customFormat="1" ht="24.15" customHeight="1">
      <c r="A159" s="36"/>
      <c r="B159" s="164"/>
      <c r="C159" s="165" t="s">
        <v>237</v>
      </c>
      <c r="D159" s="165" t="s">
        <v>161</v>
      </c>
      <c r="E159" s="166" t="s">
        <v>337</v>
      </c>
      <c r="F159" s="167" t="s">
        <v>338</v>
      </c>
      <c r="G159" s="168" t="s">
        <v>287</v>
      </c>
      <c r="H159" s="169">
        <v>1.5</v>
      </c>
      <c r="I159" s="170"/>
      <c r="J159" s="171">
        <f>ROUND(I159*H159,2)</f>
        <v>0</v>
      </c>
      <c r="K159" s="172"/>
      <c r="L159" s="37"/>
      <c r="M159" s="173" t="s">
        <v>1</v>
      </c>
      <c r="N159" s="174" t="s">
        <v>44</v>
      </c>
      <c r="O159" s="75"/>
      <c r="P159" s="175">
        <f>O159*H159</f>
        <v>0</v>
      </c>
      <c r="Q159" s="175">
        <v>0</v>
      </c>
      <c r="R159" s="175">
        <f>Q159*H159</f>
        <v>0</v>
      </c>
      <c r="S159" s="175">
        <v>0</v>
      </c>
      <c r="T159" s="17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77" t="s">
        <v>159</v>
      </c>
      <c r="AT159" s="177" t="s">
        <v>161</v>
      </c>
      <c r="AU159" s="177" t="s">
        <v>89</v>
      </c>
      <c r="AY159" s="17" t="s">
        <v>160</v>
      </c>
      <c r="BE159" s="178">
        <f>IF(N159="základní",J159,0)</f>
        <v>0</v>
      </c>
      <c r="BF159" s="178">
        <f>IF(N159="snížená",J159,0)</f>
        <v>0</v>
      </c>
      <c r="BG159" s="178">
        <f>IF(N159="zákl. přenesená",J159,0)</f>
        <v>0</v>
      </c>
      <c r="BH159" s="178">
        <f>IF(N159="sníž. přenesená",J159,0)</f>
        <v>0</v>
      </c>
      <c r="BI159" s="178">
        <f>IF(N159="nulová",J159,0)</f>
        <v>0</v>
      </c>
      <c r="BJ159" s="17" t="s">
        <v>87</v>
      </c>
      <c r="BK159" s="178">
        <f>ROUND(I159*H159,2)</f>
        <v>0</v>
      </c>
      <c r="BL159" s="17" t="s">
        <v>159</v>
      </c>
      <c r="BM159" s="177" t="s">
        <v>339</v>
      </c>
    </row>
    <row r="160" s="2" customFormat="1">
      <c r="A160" s="36"/>
      <c r="B160" s="37"/>
      <c r="C160" s="36"/>
      <c r="D160" s="179" t="s">
        <v>167</v>
      </c>
      <c r="E160" s="36"/>
      <c r="F160" s="180" t="s">
        <v>338</v>
      </c>
      <c r="G160" s="36"/>
      <c r="H160" s="36"/>
      <c r="I160" s="181"/>
      <c r="J160" s="36"/>
      <c r="K160" s="36"/>
      <c r="L160" s="37"/>
      <c r="M160" s="182"/>
      <c r="N160" s="183"/>
      <c r="O160" s="75"/>
      <c r="P160" s="75"/>
      <c r="Q160" s="75"/>
      <c r="R160" s="75"/>
      <c r="S160" s="75"/>
      <c r="T160" s="7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7" t="s">
        <v>167</v>
      </c>
      <c r="AU160" s="17" t="s">
        <v>89</v>
      </c>
    </row>
    <row r="161" s="2" customFormat="1">
      <c r="A161" s="36"/>
      <c r="B161" s="37"/>
      <c r="C161" s="36"/>
      <c r="D161" s="179" t="s">
        <v>168</v>
      </c>
      <c r="E161" s="36"/>
      <c r="F161" s="184" t="s">
        <v>333</v>
      </c>
      <c r="G161" s="36"/>
      <c r="H161" s="36"/>
      <c r="I161" s="181"/>
      <c r="J161" s="36"/>
      <c r="K161" s="36"/>
      <c r="L161" s="37"/>
      <c r="M161" s="182"/>
      <c r="N161" s="183"/>
      <c r="O161" s="75"/>
      <c r="P161" s="75"/>
      <c r="Q161" s="75"/>
      <c r="R161" s="75"/>
      <c r="S161" s="75"/>
      <c r="T161" s="7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7" t="s">
        <v>168</v>
      </c>
      <c r="AU161" s="17" t="s">
        <v>89</v>
      </c>
    </row>
    <row r="162" s="12" customFormat="1">
      <c r="A162" s="12"/>
      <c r="B162" s="185"/>
      <c r="C162" s="12"/>
      <c r="D162" s="179" t="s">
        <v>170</v>
      </c>
      <c r="E162" s="186" t="s">
        <v>1</v>
      </c>
      <c r="F162" s="187" t="s">
        <v>487</v>
      </c>
      <c r="G162" s="12"/>
      <c r="H162" s="188">
        <v>1.5</v>
      </c>
      <c r="I162" s="189"/>
      <c r="J162" s="12"/>
      <c r="K162" s="12"/>
      <c r="L162" s="185"/>
      <c r="M162" s="190"/>
      <c r="N162" s="191"/>
      <c r="O162" s="191"/>
      <c r="P162" s="191"/>
      <c r="Q162" s="191"/>
      <c r="R162" s="191"/>
      <c r="S162" s="191"/>
      <c r="T162" s="19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186" t="s">
        <v>170</v>
      </c>
      <c r="AU162" s="186" t="s">
        <v>89</v>
      </c>
      <c r="AV162" s="12" t="s">
        <v>89</v>
      </c>
      <c r="AW162" s="12" t="s">
        <v>33</v>
      </c>
      <c r="AX162" s="12" t="s">
        <v>87</v>
      </c>
      <c r="AY162" s="186" t="s">
        <v>160</v>
      </c>
    </row>
    <row r="163" s="11" customFormat="1" ht="22.8" customHeight="1">
      <c r="A163" s="11"/>
      <c r="B163" s="153"/>
      <c r="C163" s="11"/>
      <c r="D163" s="154" t="s">
        <v>78</v>
      </c>
      <c r="E163" s="200" t="s">
        <v>237</v>
      </c>
      <c r="F163" s="200" t="s">
        <v>346</v>
      </c>
      <c r="G163" s="11"/>
      <c r="H163" s="11"/>
      <c r="I163" s="156"/>
      <c r="J163" s="201">
        <f>BK163</f>
        <v>0</v>
      </c>
      <c r="K163" s="11"/>
      <c r="L163" s="153"/>
      <c r="M163" s="158"/>
      <c r="N163" s="159"/>
      <c r="O163" s="159"/>
      <c r="P163" s="160">
        <f>SUM(P164:P171)</f>
        <v>0</v>
      </c>
      <c r="Q163" s="159"/>
      <c r="R163" s="160">
        <f>SUM(R164:R171)</f>
        <v>0</v>
      </c>
      <c r="S163" s="159"/>
      <c r="T163" s="161">
        <f>SUM(T164:T171)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154" t="s">
        <v>87</v>
      </c>
      <c r="AT163" s="162" t="s">
        <v>78</v>
      </c>
      <c r="AU163" s="162" t="s">
        <v>87</v>
      </c>
      <c r="AY163" s="154" t="s">
        <v>160</v>
      </c>
      <c r="BK163" s="163">
        <f>SUM(BK164:BK171)</f>
        <v>0</v>
      </c>
    </row>
    <row r="164" s="2" customFormat="1" ht="24.15" customHeight="1">
      <c r="A164" s="36"/>
      <c r="B164" s="164"/>
      <c r="C164" s="165" t="s">
        <v>239</v>
      </c>
      <c r="D164" s="165" t="s">
        <v>161</v>
      </c>
      <c r="E164" s="166" t="s">
        <v>348</v>
      </c>
      <c r="F164" s="167" t="s">
        <v>349</v>
      </c>
      <c r="G164" s="168" t="s">
        <v>266</v>
      </c>
      <c r="H164" s="169">
        <v>2</v>
      </c>
      <c r="I164" s="170"/>
      <c r="J164" s="171">
        <f>ROUND(I164*H164,2)</f>
        <v>0</v>
      </c>
      <c r="K164" s="172"/>
      <c r="L164" s="37"/>
      <c r="M164" s="173" t="s">
        <v>1</v>
      </c>
      <c r="N164" s="174" t="s">
        <v>44</v>
      </c>
      <c r="O164" s="75"/>
      <c r="P164" s="175">
        <f>O164*H164</f>
        <v>0</v>
      </c>
      <c r="Q164" s="175">
        <v>0</v>
      </c>
      <c r="R164" s="175">
        <f>Q164*H164</f>
        <v>0</v>
      </c>
      <c r="S164" s="175">
        <v>0</v>
      </c>
      <c r="T164" s="17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77" t="s">
        <v>159</v>
      </c>
      <c r="AT164" s="177" t="s">
        <v>161</v>
      </c>
      <c r="AU164" s="177" t="s">
        <v>89</v>
      </c>
      <c r="AY164" s="17" t="s">
        <v>160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7" t="s">
        <v>87</v>
      </c>
      <c r="BK164" s="178">
        <f>ROUND(I164*H164,2)</f>
        <v>0</v>
      </c>
      <c r="BL164" s="17" t="s">
        <v>159</v>
      </c>
      <c r="BM164" s="177" t="s">
        <v>350</v>
      </c>
    </row>
    <row r="165" s="2" customFormat="1">
      <c r="A165" s="36"/>
      <c r="B165" s="37"/>
      <c r="C165" s="36"/>
      <c r="D165" s="179" t="s">
        <v>167</v>
      </c>
      <c r="E165" s="36"/>
      <c r="F165" s="180" t="s">
        <v>349</v>
      </c>
      <c r="G165" s="36"/>
      <c r="H165" s="36"/>
      <c r="I165" s="181"/>
      <c r="J165" s="36"/>
      <c r="K165" s="36"/>
      <c r="L165" s="37"/>
      <c r="M165" s="182"/>
      <c r="N165" s="183"/>
      <c r="O165" s="75"/>
      <c r="P165" s="75"/>
      <c r="Q165" s="75"/>
      <c r="R165" s="75"/>
      <c r="S165" s="75"/>
      <c r="T165" s="7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7" t="s">
        <v>167</v>
      </c>
      <c r="AU165" s="17" t="s">
        <v>89</v>
      </c>
    </row>
    <row r="166" s="2" customFormat="1">
      <c r="A166" s="36"/>
      <c r="B166" s="37"/>
      <c r="C166" s="36"/>
      <c r="D166" s="179" t="s">
        <v>168</v>
      </c>
      <c r="E166" s="36"/>
      <c r="F166" s="184" t="s">
        <v>351</v>
      </c>
      <c r="G166" s="36"/>
      <c r="H166" s="36"/>
      <c r="I166" s="181"/>
      <c r="J166" s="36"/>
      <c r="K166" s="36"/>
      <c r="L166" s="37"/>
      <c r="M166" s="182"/>
      <c r="N166" s="183"/>
      <c r="O166" s="75"/>
      <c r="P166" s="75"/>
      <c r="Q166" s="75"/>
      <c r="R166" s="75"/>
      <c r="S166" s="75"/>
      <c r="T166" s="7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7" t="s">
        <v>168</v>
      </c>
      <c r="AU166" s="17" t="s">
        <v>89</v>
      </c>
    </row>
    <row r="167" s="12" customFormat="1">
      <c r="A167" s="12"/>
      <c r="B167" s="185"/>
      <c r="C167" s="12"/>
      <c r="D167" s="179" t="s">
        <v>170</v>
      </c>
      <c r="E167" s="186" t="s">
        <v>1</v>
      </c>
      <c r="F167" s="187" t="s">
        <v>488</v>
      </c>
      <c r="G167" s="12"/>
      <c r="H167" s="188">
        <v>2</v>
      </c>
      <c r="I167" s="189"/>
      <c r="J167" s="12"/>
      <c r="K167" s="12"/>
      <c r="L167" s="185"/>
      <c r="M167" s="190"/>
      <c r="N167" s="191"/>
      <c r="O167" s="191"/>
      <c r="P167" s="191"/>
      <c r="Q167" s="191"/>
      <c r="R167" s="191"/>
      <c r="S167" s="191"/>
      <c r="T167" s="19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186" t="s">
        <v>170</v>
      </c>
      <c r="AU167" s="186" t="s">
        <v>89</v>
      </c>
      <c r="AV167" s="12" t="s">
        <v>89</v>
      </c>
      <c r="AW167" s="12" t="s">
        <v>33</v>
      </c>
      <c r="AX167" s="12" t="s">
        <v>87</v>
      </c>
      <c r="AY167" s="186" t="s">
        <v>160</v>
      </c>
    </row>
    <row r="168" s="2" customFormat="1" ht="24.15" customHeight="1">
      <c r="A168" s="36"/>
      <c r="B168" s="164"/>
      <c r="C168" s="165" t="s">
        <v>303</v>
      </c>
      <c r="D168" s="165" t="s">
        <v>161</v>
      </c>
      <c r="E168" s="166" t="s">
        <v>489</v>
      </c>
      <c r="F168" s="167" t="s">
        <v>490</v>
      </c>
      <c r="G168" s="168" t="s">
        <v>356</v>
      </c>
      <c r="H168" s="169">
        <v>1</v>
      </c>
      <c r="I168" s="170"/>
      <c r="J168" s="171">
        <f>ROUND(I168*H168,2)</f>
        <v>0</v>
      </c>
      <c r="K168" s="172"/>
      <c r="L168" s="37"/>
      <c r="M168" s="173" t="s">
        <v>1</v>
      </c>
      <c r="N168" s="174" t="s">
        <v>44</v>
      </c>
      <c r="O168" s="75"/>
      <c r="P168" s="175">
        <f>O168*H168</f>
        <v>0</v>
      </c>
      <c r="Q168" s="175">
        <v>0</v>
      </c>
      <c r="R168" s="175">
        <f>Q168*H168</f>
        <v>0</v>
      </c>
      <c r="S168" s="175">
        <v>0</v>
      </c>
      <c r="T168" s="17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77" t="s">
        <v>159</v>
      </c>
      <c r="AT168" s="177" t="s">
        <v>161</v>
      </c>
      <c r="AU168" s="177" t="s">
        <v>89</v>
      </c>
      <c r="AY168" s="17" t="s">
        <v>160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7" t="s">
        <v>87</v>
      </c>
      <c r="BK168" s="178">
        <f>ROUND(I168*H168,2)</f>
        <v>0</v>
      </c>
      <c r="BL168" s="17" t="s">
        <v>159</v>
      </c>
      <c r="BM168" s="177" t="s">
        <v>491</v>
      </c>
    </row>
    <row r="169" s="2" customFormat="1">
      <c r="A169" s="36"/>
      <c r="B169" s="37"/>
      <c r="C169" s="36"/>
      <c r="D169" s="179" t="s">
        <v>167</v>
      </c>
      <c r="E169" s="36"/>
      <c r="F169" s="180" t="s">
        <v>490</v>
      </c>
      <c r="G169" s="36"/>
      <c r="H169" s="36"/>
      <c r="I169" s="181"/>
      <c r="J169" s="36"/>
      <c r="K169" s="36"/>
      <c r="L169" s="37"/>
      <c r="M169" s="182"/>
      <c r="N169" s="183"/>
      <c r="O169" s="75"/>
      <c r="P169" s="75"/>
      <c r="Q169" s="75"/>
      <c r="R169" s="75"/>
      <c r="S169" s="75"/>
      <c r="T169" s="7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7" t="s">
        <v>167</v>
      </c>
      <c r="AU169" s="17" t="s">
        <v>89</v>
      </c>
    </row>
    <row r="170" s="2" customFormat="1">
      <c r="A170" s="36"/>
      <c r="B170" s="37"/>
      <c r="C170" s="36"/>
      <c r="D170" s="179" t="s">
        <v>168</v>
      </c>
      <c r="E170" s="36"/>
      <c r="F170" s="184" t="s">
        <v>492</v>
      </c>
      <c r="G170" s="36"/>
      <c r="H170" s="36"/>
      <c r="I170" s="181"/>
      <c r="J170" s="36"/>
      <c r="K170" s="36"/>
      <c r="L170" s="37"/>
      <c r="M170" s="182"/>
      <c r="N170" s="183"/>
      <c r="O170" s="75"/>
      <c r="P170" s="75"/>
      <c r="Q170" s="75"/>
      <c r="R170" s="75"/>
      <c r="S170" s="75"/>
      <c r="T170" s="7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7" t="s">
        <v>168</v>
      </c>
      <c r="AU170" s="17" t="s">
        <v>89</v>
      </c>
    </row>
    <row r="171" s="12" customFormat="1">
      <c r="A171" s="12"/>
      <c r="B171" s="185"/>
      <c r="C171" s="12"/>
      <c r="D171" s="179" t="s">
        <v>170</v>
      </c>
      <c r="E171" s="186" t="s">
        <v>1</v>
      </c>
      <c r="F171" s="187" t="s">
        <v>493</v>
      </c>
      <c r="G171" s="12"/>
      <c r="H171" s="188">
        <v>1</v>
      </c>
      <c r="I171" s="189"/>
      <c r="J171" s="12"/>
      <c r="K171" s="12"/>
      <c r="L171" s="185"/>
      <c r="M171" s="190"/>
      <c r="N171" s="191"/>
      <c r="O171" s="191"/>
      <c r="P171" s="191"/>
      <c r="Q171" s="191"/>
      <c r="R171" s="191"/>
      <c r="S171" s="191"/>
      <c r="T171" s="19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186" t="s">
        <v>170</v>
      </c>
      <c r="AU171" s="186" t="s">
        <v>89</v>
      </c>
      <c r="AV171" s="12" t="s">
        <v>89</v>
      </c>
      <c r="AW171" s="12" t="s">
        <v>33</v>
      </c>
      <c r="AX171" s="12" t="s">
        <v>87</v>
      </c>
      <c r="AY171" s="186" t="s">
        <v>160</v>
      </c>
    </row>
    <row r="172" s="11" customFormat="1" ht="22.8" customHeight="1">
      <c r="A172" s="11"/>
      <c r="B172" s="153"/>
      <c r="C172" s="11"/>
      <c r="D172" s="154" t="s">
        <v>78</v>
      </c>
      <c r="E172" s="200" t="s">
        <v>239</v>
      </c>
      <c r="F172" s="200" t="s">
        <v>359</v>
      </c>
      <c r="G172" s="11"/>
      <c r="H172" s="11"/>
      <c r="I172" s="156"/>
      <c r="J172" s="201">
        <f>BK172</f>
        <v>0</v>
      </c>
      <c r="K172" s="11"/>
      <c r="L172" s="153"/>
      <c r="M172" s="158"/>
      <c r="N172" s="159"/>
      <c r="O172" s="159"/>
      <c r="P172" s="160">
        <f>SUM(P173:P198)</f>
        <v>0</v>
      </c>
      <c r="Q172" s="159"/>
      <c r="R172" s="160">
        <f>SUM(R173:R198)</f>
        <v>0</v>
      </c>
      <c r="S172" s="159"/>
      <c r="T172" s="161">
        <f>SUM(T173:T198)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154" t="s">
        <v>87</v>
      </c>
      <c r="AT172" s="162" t="s">
        <v>78</v>
      </c>
      <c r="AU172" s="162" t="s">
        <v>87</v>
      </c>
      <c r="AY172" s="154" t="s">
        <v>160</v>
      </c>
      <c r="BK172" s="163">
        <f>SUM(BK173:BK198)</f>
        <v>0</v>
      </c>
    </row>
    <row r="173" s="2" customFormat="1" ht="24.15" customHeight="1">
      <c r="A173" s="36"/>
      <c r="B173" s="164"/>
      <c r="C173" s="165" t="s">
        <v>310</v>
      </c>
      <c r="D173" s="165" t="s">
        <v>161</v>
      </c>
      <c r="E173" s="166" t="s">
        <v>361</v>
      </c>
      <c r="F173" s="167" t="s">
        <v>362</v>
      </c>
      <c r="G173" s="168" t="s">
        <v>356</v>
      </c>
      <c r="H173" s="169">
        <v>2</v>
      </c>
      <c r="I173" s="170"/>
      <c r="J173" s="171">
        <f>ROUND(I173*H173,2)</f>
        <v>0</v>
      </c>
      <c r="K173" s="172"/>
      <c r="L173" s="37"/>
      <c r="M173" s="173" t="s">
        <v>1</v>
      </c>
      <c r="N173" s="174" t="s">
        <v>44</v>
      </c>
      <c r="O173" s="75"/>
      <c r="P173" s="175">
        <f>O173*H173</f>
        <v>0</v>
      </c>
      <c r="Q173" s="175">
        <v>0</v>
      </c>
      <c r="R173" s="175">
        <f>Q173*H173</f>
        <v>0</v>
      </c>
      <c r="S173" s="175">
        <v>0</v>
      </c>
      <c r="T173" s="17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77" t="s">
        <v>159</v>
      </c>
      <c r="AT173" s="177" t="s">
        <v>161</v>
      </c>
      <c r="AU173" s="177" t="s">
        <v>89</v>
      </c>
      <c r="AY173" s="17" t="s">
        <v>160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17" t="s">
        <v>87</v>
      </c>
      <c r="BK173" s="178">
        <f>ROUND(I173*H173,2)</f>
        <v>0</v>
      </c>
      <c r="BL173" s="17" t="s">
        <v>159</v>
      </c>
      <c r="BM173" s="177" t="s">
        <v>363</v>
      </c>
    </row>
    <row r="174" s="2" customFormat="1">
      <c r="A174" s="36"/>
      <c r="B174" s="37"/>
      <c r="C174" s="36"/>
      <c r="D174" s="179" t="s">
        <v>167</v>
      </c>
      <c r="E174" s="36"/>
      <c r="F174" s="180" t="s">
        <v>362</v>
      </c>
      <c r="G174" s="36"/>
      <c r="H174" s="36"/>
      <c r="I174" s="181"/>
      <c r="J174" s="36"/>
      <c r="K174" s="36"/>
      <c r="L174" s="37"/>
      <c r="M174" s="182"/>
      <c r="N174" s="183"/>
      <c r="O174" s="75"/>
      <c r="P174" s="75"/>
      <c r="Q174" s="75"/>
      <c r="R174" s="75"/>
      <c r="S174" s="75"/>
      <c r="T174" s="7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7" t="s">
        <v>167</v>
      </c>
      <c r="AU174" s="17" t="s">
        <v>89</v>
      </c>
    </row>
    <row r="175" s="2" customFormat="1">
      <c r="A175" s="36"/>
      <c r="B175" s="37"/>
      <c r="C175" s="36"/>
      <c r="D175" s="179" t="s">
        <v>168</v>
      </c>
      <c r="E175" s="36"/>
      <c r="F175" s="184" t="s">
        <v>364</v>
      </c>
      <c r="G175" s="36"/>
      <c r="H175" s="36"/>
      <c r="I175" s="181"/>
      <c r="J175" s="36"/>
      <c r="K175" s="36"/>
      <c r="L175" s="37"/>
      <c r="M175" s="182"/>
      <c r="N175" s="183"/>
      <c r="O175" s="75"/>
      <c r="P175" s="75"/>
      <c r="Q175" s="75"/>
      <c r="R175" s="75"/>
      <c r="S175" s="75"/>
      <c r="T175" s="7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7" t="s">
        <v>168</v>
      </c>
      <c r="AU175" s="17" t="s">
        <v>89</v>
      </c>
    </row>
    <row r="176" s="12" customFormat="1">
      <c r="A176" s="12"/>
      <c r="B176" s="185"/>
      <c r="C176" s="12"/>
      <c r="D176" s="179" t="s">
        <v>170</v>
      </c>
      <c r="E176" s="186" t="s">
        <v>1</v>
      </c>
      <c r="F176" s="187" t="s">
        <v>494</v>
      </c>
      <c r="G176" s="12"/>
      <c r="H176" s="188">
        <v>1</v>
      </c>
      <c r="I176" s="189"/>
      <c r="J176" s="12"/>
      <c r="K176" s="12"/>
      <c r="L176" s="185"/>
      <c r="M176" s="190"/>
      <c r="N176" s="191"/>
      <c r="O176" s="191"/>
      <c r="P176" s="191"/>
      <c r="Q176" s="191"/>
      <c r="R176" s="191"/>
      <c r="S176" s="191"/>
      <c r="T176" s="19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186" t="s">
        <v>170</v>
      </c>
      <c r="AU176" s="186" t="s">
        <v>89</v>
      </c>
      <c r="AV176" s="12" t="s">
        <v>89</v>
      </c>
      <c r="AW176" s="12" t="s">
        <v>33</v>
      </c>
      <c r="AX176" s="12" t="s">
        <v>79</v>
      </c>
      <c r="AY176" s="186" t="s">
        <v>160</v>
      </c>
    </row>
    <row r="177" s="12" customFormat="1">
      <c r="A177" s="12"/>
      <c r="B177" s="185"/>
      <c r="C177" s="12"/>
      <c r="D177" s="179" t="s">
        <v>170</v>
      </c>
      <c r="E177" s="186" t="s">
        <v>1</v>
      </c>
      <c r="F177" s="187" t="s">
        <v>495</v>
      </c>
      <c r="G177" s="12"/>
      <c r="H177" s="188">
        <v>1</v>
      </c>
      <c r="I177" s="189"/>
      <c r="J177" s="12"/>
      <c r="K177" s="12"/>
      <c r="L177" s="185"/>
      <c r="M177" s="190"/>
      <c r="N177" s="191"/>
      <c r="O177" s="191"/>
      <c r="P177" s="191"/>
      <c r="Q177" s="191"/>
      <c r="R177" s="191"/>
      <c r="S177" s="191"/>
      <c r="T177" s="19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186" t="s">
        <v>170</v>
      </c>
      <c r="AU177" s="186" t="s">
        <v>89</v>
      </c>
      <c r="AV177" s="12" t="s">
        <v>89</v>
      </c>
      <c r="AW177" s="12" t="s">
        <v>33</v>
      </c>
      <c r="AX177" s="12" t="s">
        <v>79</v>
      </c>
      <c r="AY177" s="186" t="s">
        <v>160</v>
      </c>
    </row>
    <row r="178" s="2" customFormat="1" ht="24.15" customHeight="1">
      <c r="A178" s="36"/>
      <c r="B178" s="164"/>
      <c r="C178" s="165" t="s">
        <v>8</v>
      </c>
      <c r="D178" s="165" t="s">
        <v>161</v>
      </c>
      <c r="E178" s="166" t="s">
        <v>369</v>
      </c>
      <c r="F178" s="167" t="s">
        <v>370</v>
      </c>
      <c r="G178" s="168" t="s">
        <v>356</v>
      </c>
      <c r="H178" s="169">
        <v>2</v>
      </c>
      <c r="I178" s="170"/>
      <c r="J178" s="171">
        <f>ROUND(I178*H178,2)</f>
        <v>0</v>
      </c>
      <c r="K178" s="172"/>
      <c r="L178" s="37"/>
      <c r="M178" s="173" t="s">
        <v>1</v>
      </c>
      <c r="N178" s="174" t="s">
        <v>44</v>
      </c>
      <c r="O178" s="75"/>
      <c r="P178" s="175">
        <f>O178*H178</f>
        <v>0</v>
      </c>
      <c r="Q178" s="175">
        <v>0</v>
      </c>
      <c r="R178" s="175">
        <f>Q178*H178</f>
        <v>0</v>
      </c>
      <c r="S178" s="175">
        <v>0</v>
      </c>
      <c r="T178" s="17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77" t="s">
        <v>159</v>
      </c>
      <c r="AT178" s="177" t="s">
        <v>161</v>
      </c>
      <c r="AU178" s="177" t="s">
        <v>89</v>
      </c>
      <c r="AY178" s="17" t="s">
        <v>160</v>
      </c>
      <c r="BE178" s="178">
        <f>IF(N178="základní",J178,0)</f>
        <v>0</v>
      </c>
      <c r="BF178" s="178">
        <f>IF(N178="snížená",J178,0)</f>
        <v>0</v>
      </c>
      <c r="BG178" s="178">
        <f>IF(N178="zákl. přenesená",J178,0)</f>
        <v>0</v>
      </c>
      <c r="BH178" s="178">
        <f>IF(N178="sníž. přenesená",J178,0)</f>
        <v>0</v>
      </c>
      <c r="BI178" s="178">
        <f>IF(N178="nulová",J178,0)</f>
        <v>0</v>
      </c>
      <c r="BJ178" s="17" t="s">
        <v>87</v>
      </c>
      <c r="BK178" s="178">
        <f>ROUND(I178*H178,2)</f>
        <v>0</v>
      </c>
      <c r="BL178" s="17" t="s">
        <v>159</v>
      </c>
      <c r="BM178" s="177" t="s">
        <v>371</v>
      </c>
    </row>
    <row r="179" s="2" customFormat="1">
      <c r="A179" s="36"/>
      <c r="B179" s="37"/>
      <c r="C179" s="36"/>
      <c r="D179" s="179" t="s">
        <v>167</v>
      </c>
      <c r="E179" s="36"/>
      <c r="F179" s="180" t="s">
        <v>370</v>
      </c>
      <c r="G179" s="36"/>
      <c r="H179" s="36"/>
      <c r="I179" s="181"/>
      <c r="J179" s="36"/>
      <c r="K179" s="36"/>
      <c r="L179" s="37"/>
      <c r="M179" s="182"/>
      <c r="N179" s="183"/>
      <c r="O179" s="75"/>
      <c r="P179" s="75"/>
      <c r="Q179" s="75"/>
      <c r="R179" s="75"/>
      <c r="S179" s="75"/>
      <c r="T179" s="7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7" t="s">
        <v>167</v>
      </c>
      <c r="AU179" s="17" t="s">
        <v>89</v>
      </c>
    </row>
    <row r="180" s="2" customFormat="1">
      <c r="A180" s="36"/>
      <c r="B180" s="37"/>
      <c r="C180" s="36"/>
      <c r="D180" s="179" t="s">
        <v>168</v>
      </c>
      <c r="E180" s="36"/>
      <c r="F180" s="184" t="s">
        <v>372</v>
      </c>
      <c r="G180" s="36"/>
      <c r="H180" s="36"/>
      <c r="I180" s="181"/>
      <c r="J180" s="36"/>
      <c r="K180" s="36"/>
      <c r="L180" s="37"/>
      <c r="M180" s="182"/>
      <c r="N180" s="183"/>
      <c r="O180" s="75"/>
      <c r="P180" s="75"/>
      <c r="Q180" s="75"/>
      <c r="R180" s="75"/>
      <c r="S180" s="75"/>
      <c r="T180" s="7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7" t="s">
        <v>168</v>
      </c>
      <c r="AU180" s="17" t="s">
        <v>89</v>
      </c>
    </row>
    <row r="181" s="12" customFormat="1">
      <c r="A181" s="12"/>
      <c r="B181" s="185"/>
      <c r="C181" s="12"/>
      <c r="D181" s="179" t="s">
        <v>170</v>
      </c>
      <c r="E181" s="186" t="s">
        <v>1</v>
      </c>
      <c r="F181" s="187" t="s">
        <v>494</v>
      </c>
      <c r="G181" s="12"/>
      <c r="H181" s="188">
        <v>1</v>
      </c>
      <c r="I181" s="189"/>
      <c r="J181" s="12"/>
      <c r="K181" s="12"/>
      <c r="L181" s="185"/>
      <c r="M181" s="190"/>
      <c r="N181" s="191"/>
      <c r="O181" s="191"/>
      <c r="P181" s="191"/>
      <c r="Q181" s="191"/>
      <c r="R181" s="191"/>
      <c r="S181" s="191"/>
      <c r="T181" s="19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186" t="s">
        <v>170</v>
      </c>
      <c r="AU181" s="186" t="s">
        <v>89</v>
      </c>
      <c r="AV181" s="12" t="s">
        <v>89</v>
      </c>
      <c r="AW181" s="12" t="s">
        <v>33</v>
      </c>
      <c r="AX181" s="12" t="s">
        <v>79</v>
      </c>
      <c r="AY181" s="186" t="s">
        <v>160</v>
      </c>
    </row>
    <row r="182" s="12" customFormat="1">
      <c r="A182" s="12"/>
      <c r="B182" s="185"/>
      <c r="C182" s="12"/>
      <c r="D182" s="179" t="s">
        <v>170</v>
      </c>
      <c r="E182" s="186" t="s">
        <v>1</v>
      </c>
      <c r="F182" s="187" t="s">
        <v>495</v>
      </c>
      <c r="G182" s="12"/>
      <c r="H182" s="188">
        <v>1</v>
      </c>
      <c r="I182" s="189"/>
      <c r="J182" s="12"/>
      <c r="K182" s="12"/>
      <c r="L182" s="185"/>
      <c r="M182" s="190"/>
      <c r="N182" s="191"/>
      <c r="O182" s="191"/>
      <c r="P182" s="191"/>
      <c r="Q182" s="191"/>
      <c r="R182" s="191"/>
      <c r="S182" s="191"/>
      <c r="T182" s="19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186" t="s">
        <v>170</v>
      </c>
      <c r="AU182" s="186" t="s">
        <v>89</v>
      </c>
      <c r="AV182" s="12" t="s">
        <v>89</v>
      </c>
      <c r="AW182" s="12" t="s">
        <v>33</v>
      </c>
      <c r="AX182" s="12" t="s">
        <v>79</v>
      </c>
      <c r="AY182" s="186" t="s">
        <v>160</v>
      </c>
    </row>
    <row r="183" s="2" customFormat="1" ht="37.8" customHeight="1">
      <c r="A183" s="36"/>
      <c r="B183" s="164"/>
      <c r="C183" s="165" t="s">
        <v>323</v>
      </c>
      <c r="D183" s="165" t="s">
        <v>161</v>
      </c>
      <c r="E183" s="166" t="s">
        <v>373</v>
      </c>
      <c r="F183" s="167" t="s">
        <v>374</v>
      </c>
      <c r="G183" s="168" t="s">
        <v>356</v>
      </c>
      <c r="H183" s="169">
        <v>1</v>
      </c>
      <c r="I183" s="170"/>
      <c r="J183" s="171">
        <f>ROUND(I183*H183,2)</f>
        <v>0</v>
      </c>
      <c r="K183" s="172"/>
      <c r="L183" s="37"/>
      <c r="M183" s="173" t="s">
        <v>1</v>
      </c>
      <c r="N183" s="174" t="s">
        <v>44</v>
      </c>
      <c r="O183" s="75"/>
      <c r="P183" s="175">
        <f>O183*H183</f>
        <v>0</v>
      </c>
      <c r="Q183" s="175">
        <v>0</v>
      </c>
      <c r="R183" s="175">
        <f>Q183*H183</f>
        <v>0</v>
      </c>
      <c r="S183" s="175">
        <v>0</v>
      </c>
      <c r="T183" s="17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77" t="s">
        <v>159</v>
      </c>
      <c r="AT183" s="177" t="s">
        <v>161</v>
      </c>
      <c r="AU183" s="177" t="s">
        <v>89</v>
      </c>
      <c r="AY183" s="17" t="s">
        <v>160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17" t="s">
        <v>87</v>
      </c>
      <c r="BK183" s="178">
        <f>ROUND(I183*H183,2)</f>
        <v>0</v>
      </c>
      <c r="BL183" s="17" t="s">
        <v>159</v>
      </c>
      <c r="BM183" s="177" t="s">
        <v>375</v>
      </c>
    </row>
    <row r="184" s="2" customFormat="1">
      <c r="A184" s="36"/>
      <c r="B184" s="37"/>
      <c r="C184" s="36"/>
      <c r="D184" s="179" t="s">
        <v>167</v>
      </c>
      <c r="E184" s="36"/>
      <c r="F184" s="180" t="s">
        <v>374</v>
      </c>
      <c r="G184" s="36"/>
      <c r="H184" s="36"/>
      <c r="I184" s="181"/>
      <c r="J184" s="36"/>
      <c r="K184" s="36"/>
      <c r="L184" s="37"/>
      <c r="M184" s="182"/>
      <c r="N184" s="183"/>
      <c r="O184" s="75"/>
      <c r="P184" s="75"/>
      <c r="Q184" s="75"/>
      <c r="R184" s="75"/>
      <c r="S184" s="75"/>
      <c r="T184" s="7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7" t="s">
        <v>167</v>
      </c>
      <c r="AU184" s="17" t="s">
        <v>89</v>
      </c>
    </row>
    <row r="185" s="2" customFormat="1">
      <c r="A185" s="36"/>
      <c r="B185" s="37"/>
      <c r="C185" s="36"/>
      <c r="D185" s="179" t="s">
        <v>168</v>
      </c>
      <c r="E185" s="36"/>
      <c r="F185" s="184" t="s">
        <v>376</v>
      </c>
      <c r="G185" s="36"/>
      <c r="H185" s="36"/>
      <c r="I185" s="181"/>
      <c r="J185" s="36"/>
      <c r="K185" s="36"/>
      <c r="L185" s="37"/>
      <c r="M185" s="182"/>
      <c r="N185" s="183"/>
      <c r="O185" s="75"/>
      <c r="P185" s="75"/>
      <c r="Q185" s="75"/>
      <c r="R185" s="75"/>
      <c r="S185" s="75"/>
      <c r="T185" s="7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7" t="s">
        <v>168</v>
      </c>
      <c r="AU185" s="17" t="s">
        <v>89</v>
      </c>
    </row>
    <row r="186" s="12" customFormat="1">
      <c r="A186" s="12"/>
      <c r="B186" s="185"/>
      <c r="C186" s="12"/>
      <c r="D186" s="179" t="s">
        <v>170</v>
      </c>
      <c r="E186" s="186" t="s">
        <v>1</v>
      </c>
      <c r="F186" s="187" t="s">
        <v>87</v>
      </c>
      <c r="G186" s="12"/>
      <c r="H186" s="188">
        <v>1</v>
      </c>
      <c r="I186" s="189"/>
      <c r="J186" s="12"/>
      <c r="K186" s="12"/>
      <c r="L186" s="185"/>
      <c r="M186" s="190"/>
      <c r="N186" s="191"/>
      <c r="O186" s="191"/>
      <c r="P186" s="191"/>
      <c r="Q186" s="191"/>
      <c r="R186" s="191"/>
      <c r="S186" s="191"/>
      <c r="T186" s="19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186" t="s">
        <v>170</v>
      </c>
      <c r="AU186" s="186" t="s">
        <v>89</v>
      </c>
      <c r="AV186" s="12" t="s">
        <v>89</v>
      </c>
      <c r="AW186" s="12" t="s">
        <v>33</v>
      </c>
      <c r="AX186" s="12" t="s">
        <v>87</v>
      </c>
      <c r="AY186" s="186" t="s">
        <v>160</v>
      </c>
    </row>
    <row r="187" s="2" customFormat="1" ht="24.15" customHeight="1">
      <c r="A187" s="36"/>
      <c r="B187" s="164"/>
      <c r="C187" s="165" t="s">
        <v>329</v>
      </c>
      <c r="D187" s="165" t="s">
        <v>161</v>
      </c>
      <c r="E187" s="166" t="s">
        <v>468</v>
      </c>
      <c r="F187" s="167" t="s">
        <v>469</v>
      </c>
      <c r="G187" s="168" t="s">
        <v>266</v>
      </c>
      <c r="H187" s="169">
        <v>21</v>
      </c>
      <c r="I187" s="170"/>
      <c r="J187" s="171">
        <f>ROUND(I187*H187,2)</f>
        <v>0</v>
      </c>
      <c r="K187" s="172"/>
      <c r="L187" s="37"/>
      <c r="M187" s="173" t="s">
        <v>1</v>
      </c>
      <c r="N187" s="174" t="s">
        <v>44</v>
      </c>
      <c r="O187" s="75"/>
      <c r="P187" s="175">
        <f>O187*H187</f>
        <v>0</v>
      </c>
      <c r="Q187" s="175">
        <v>0</v>
      </c>
      <c r="R187" s="175">
        <f>Q187*H187</f>
        <v>0</v>
      </c>
      <c r="S187" s="175">
        <v>0</v>
      </c>
      <c r="T187" s="17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77" t="s">
        <v>159</v>
      </c>
      <c r="AT187" s="177" t="s">
        <v>161</v>
      </c>
      <c r="AU187" s="177" t="s">
        <v>89</v>
      </c>
      <c r="AY187" s="17" t="s">
        <v>160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17" t="s">
        <v>87</v>
      </c>
      <c r="BK187" s="178">
        <f>ROUND(I187*H187,2)</f>
        <v>0</v>
      </c>
      <c r="BL187" s="17" t="s">
        <v>159</v>
      </c>
      <c r="BM187" s="177" t="s">
        <v>470</v>
      </c>
    </row>
    <row r="188" s="2" customFormat="1">
      <c r="A188" s="36"/>
      <c r="B188" s="37"/>
      <c r="C188" s="36"/>
      <c r="D188" s="179" t="s">
        <v>167</v>
      </c>
      <c r="E188" s="36"/>
      <c r="F188" s="180" t="s">
        <v>469</v>
      </c>
      <c r="G188" s="36"/>
      <c r="H188" s="36"/>
      <c r="I188" s="181"/>
      <c r="J188" s="36"/>
      <c r="K188" s="36"/>
      <c r="L188" s="37"/>
      <c r="M188" s="182"/>
      <c r="N188" s="183"/>
      <c r="O188" s="75"/>
      <c r="P188" s="75"/>
      <c r="Q188" s="75"/>
      <c r="R188" s="75"/>
      <c r="S188" s="75"/>
      <c r="T188" s="7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7" t="s">
        <v>167</v>
      </c>
      <c r="AU188" s="17" t="s">
        <v>89</v>
      </c>
    </row>
    <row r="189" s="2" customFormat="1">
      <c r="A189" s="36"/>
      <c r="B189" s="37"/>
      <c r="C189" s="36"/>
      <c r="D189" s="179" t="s">
        <v>168</v>
      </c>
      <c r="E189" s="36"/>
      <c r="F189" s="184" t="s">
        <v>387</v>
      </c>
      <c r="G189" s="36"/>
      <c r="H189" s="36"/>
      <c r="I189" s="181"/>
      <c r="J189" s="36"/>
      <c r="K189" s="36"/>
      <c r="L189" s="37"/>
      <c r="M189" s="182"/>
      <c r="N189" s="183"/>
      <c r="O189" s="75"/>
      <c r="P189" s="75"/>
      <c r="Q189" s="75"/>
      <c r="R189" s="75"/>
      <c r="S189" s="75"/>
      <c r="T189" s="7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7" t="s">
        <v>168</v>
      </c>
      <c r="AU189" s="17" t="s">
        <v>89</v>
      </c>
    </row>
    <row r="190" s="12" customFormat="1">
      <c r="A190" s="12"/>
      <c r="B190" s="185"/>
      <c r="C190" s="12"/>
      <c r="D190" s="179" t="s">
        <v>170</v>
      </c>
      <c r="E190" s="186" t="s">
        <v>1</v>
      </c>
      <c r="F190" s="187" t="s">
        <v>496</v>
      </c>
      <c r="G190" s="12"/>
      <c r="H190" s="188">
        <v>21</v>
      </c>
      <c r="I190" s="189"/>
      <c r="J190" s="12"/>
      <c r="K190" s="12"/>
      <c r="L190" s="185"/>
      <c r="M190" s="190"/>
      <c r="N190" s="191"/>
      <c r="O190" s="191"/>
      <c r="P190" s="191"/>
      <c r="Q190" s="191"/>
      <c r="R190" s="191"/>
      <c r="S190" s="191"/>
      <c r="T190" s="19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186" t="s">
        <v>170</v>
      </c>
      <c r="AU190" s="186" t="s">
        <v>89</v>
      </c>
      <c r="AV190" s="12" t="s">
        <v>89</v>
      </c>
      <c r="AW190" s="12" t="s">
        <v>33</v>
      </c>
      <c r="AX190" s="12" t="s">
        <v>87</v>
      </c>
      <c r="AY190" s="186" t="s">
        <v>160</v>
      </c>
    </row>
    <row r="191" s="2" customFormat="1" ht="24.15" customHeight="1">
      <c r="A191" s="36"/>
      <c r="B191" s="164"/>
      <c r="C191" s="165" t="s">
        <v>336</v>
      </c>
      <c r="D191" s="165" t="s">
        <v>161</v>
      </c>
      <c r="E191" s="166" t="s">
        <v>384</v>
      </c>
      <c r="F191" s="167" t="s">
        <v>385</v>
      </c>
      <c r="G191" s="168" t="s">
        <v>266</v>
      </c>
      <c r="H191" s="169">
        <v>21</v>
      </c>
      <c r="I191" s="170"/>
      <c r="J191" s="171">
        <f>ROUND(I191*H191,2)</f>
        <v>0</v>
      </c>
      <c r="K191" s="172"/>
      <c r="L191" s="37"/>
      <c r="M191" s="173" t="s">
        <v>1</v>
      </c>
      <c r="N191" s="174" t="s">
        <v>44</v>
      </c>
      <c r="O191" s="75"/>
      <c r="P191" s="175">
        <f>O191*H191</f>
        <v>0</v>
      </c>
      <c r="Q191" s="175">
        <v>0</v>
      </c>
      <c r="R191" s="175">
        <f>Q191*H191</f>
        <v>0</v>
      </c>
      <c r="S191" s="175">
        <v>0</v>
      </c>
      <c r="T191" s="17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77" t="s">
        <v>159</v>
      </c>
      <c r="AT191" s="177" t="s">
        <v>161</v>
      </c>
      <c r="AU191" s="177" t="s">
        <v>89</v>
      </c>
      <c r="AY191" s="17" t="s">
        <v>160</v>
      </c>
      <c r="BE191" s="178">
        <f>IF(N191="základní",J191,0)</f>
        <v>0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17" t="s">
        <v>87</v>
      </c>
      <c r="BK191" s="178">
        <f>ROUND(I191*H191,2)</f>
        <v>0</v>
      </c>
      <c r="BL191" s="17" t="s">
        <v>159</v>
      </c>
      <c r="BM191" s="177" t="s">
        <v>386</v>
      </c>
    </row>
    <row r="192" s="2" customFormat="1">
      <c r="A192" s="36"/>
      <c r="B192" s="37"/>
      <c r="C192" s="36"/>
      <c r="D192" s="179" t="s">
        <v>167</v>
      </c>
      <c r="E192" s="36"/>
      <c r="F192" s="180" t="s">
        <v>385</v>
      </c>
      <c r="G192" s="36"/>
      <c r="H192" s="36"/>
      <c r="I192" s="181"/>
      <c r="J192" s="36"/>
      <c r="K192" s="36"/>
      <c r="L192" s="37"/>
      <c r="M192" s="182"/>
      <c r="N192" s="183"/>
      <c r="O192" s="75"/>
      <c r="P192" s="75"/>
      <c r="Q192" s="75"/>
      <c r="R192" s="75"/>
      <c r="S192" s="75"/>
      <c r="T192" s="7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7" t="s">
        <v>167</v>
      </c>
      <c r="AU192" s="17" t="s">
        <v>89</v>
      </c>
    </row>
    <row r="193" s="2" customFormat="1">
      <c r="A193" s="36"/>
      <c r="B193" s="37"/>
      <c r="C193" s="36"/>
      <c r="D193" s="179" t="s">
        <v>168</v>
      </c>
      <c r="E193" s="36"/>
      <c r="F193" s="184" t="s">
        <v>387</v>
      </c>
      <c r="G193" s="36"/>
      <c r="H193" s="36"/>
      <c r="I193" s="181"/>
      <c r="J193" s="36"/>
      <c r="K193" s="36"/>
      <c r="L193" s="37"/>
      <c r="M193" s="182"/>
      <c r="N193" s="183"/>
      <c r="O193" s="75"/>
      <c r="P193" s="75"/>
      <c r="Q193" s="75"/>
      <c r="R193" s="75"/>
      <c r="S193" s="75"/>
      <c r="T193" s="7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7" t="s">
        <v>168</v>
      </c>
      <c r="AU193" s="17" t="s">
        <v>89</v>
      </c>
    </row>
    <row r="194" s="12" customFormat="1">
      <c r="A194" s="12"/>
      <c r="B194" s="185"/>
      <c r="C194" s="12"/>
      <c r="D194" s="179" t="s">
        <v>170</v>
      </c>
      <c r="E194" s="186" t="s">
        <v>1</v>
      </c>
      <c r="F194" s="187" t="s">
        <v>497</v>
      </c>
      <c r="G194" s="12"/>
      <c r="H194" s="188">
        <v>21</v>
      </c>
      <c r="I194" s="189"/>
      <c r="J194" s="12"/>
      <c r="K194" s="12"/>
      <c r="L194" s="185"/>
      <c r="M194" s="190"/>
      <c r="N194" s="191"/>
      <c r="O194" s="191"/>
      <c r="P194" s="191"/>
      <c r="Q194" s="191"/>
      <c r="R194" s="191"/>
      <c r="S194" s="191"/>
      <c r="T194" s="19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186" t="s">
        <v>170</v>
      </c>
      <c r="AU194" s="186" t="s">
        <v>89</v>
      </c>
      <c r="AV194" s="12" t="s">
        <v>89</v>
      </c>
      <c r="AW194" s="12" t="s">
        <v>33</v>
      </c>
      <c r="AX194" s="12" t="s">
        <v>87</v>
      </c>
      <c r="AY194" s="186" t="s">
        <v>160</v>
      </c>
    </row>
    <row r="195" s="2" customFormat="1" ht="16.5" customHeight="1">
      <c r="A195" s="36"/>
      <c r="B195" s="164"/>
      <c r="C195" s="165" t="s">
        <v>341</v>
      </c>
      <c r="D195" s="165" t="s">
        <v>161</v>
      </c>
      <c r="E195" s="166" t="s">
        <v>498</v>
      </c>
      <c r="F195" s="167" t="s">
        <v>499</v>
      </c>
      <c r="G195" s="168" t="s">
        <v>356</v>
      </c>
      <c r="H195" s="169">
        <v>1</v>
      </c>
      <c r="I195" s="170"/>
      <c r="J195" s="171">
        <f>ROUND(I195*H195,2)</f>
        <v>0</v>
      </c>
      <c r="K195" s="172"/>
      <c r="L195" s="37"/>
      <c r="M195" s="173" t="s">
        <v>1</v>
      </c>
      <c r="N195" s="174" t="s">
        <v>44</v>
      </c>
      <c r="O195" s="75"/>
      <c r="P195" s="175">
        <f>O195*H195</f>
        <v>0</v>
      </c>
      <c r="Q195" s="175">
        <v>0</v>
      </c>
      <c r="R195" s="175">
        <f>Q195*H195</f>
        <v>0</v>
      </c>
      <c r="S195" s="175">
        <v>0</v>
      </c>
      <c r="T195" s="17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77" t="s">
        <v>159</v>
      </c>
      <c r="AT195" s="177" t="s">
        <v>161</v>
      </c>
      <c r="AU195" s="177" t="s">
        <v>89</v>
      </c>
      <c r="AY195" s="17" t="s">
        <v>160</v>
      </c>
      <c r="BE195" s="178">
        <f>IF(N195="základní",J195,0)</f>
        <v>0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17" t="s">
        <v>87</v>
      </c>
      <c r="BK195" s="178">
        <f>ROUND(I195*H195,2)</f>
        <v>0</v>
      </c>
      <c r="BL195" s="17" t="s">
        <v>159</v>
      </c>
      <c r="BM195" s="177" t="s">
        <v>500</v>
      </c>
    </row>
    <row r="196" s="2" customFormat="1">
      <c r="A196" s="36"/>
      <c r="B196" s="37"/>
      <c r="C196" s="36"/>
      <c r="D196" s="179" t="s">
        <v>167</v>
      </c>
      <c r="E196" s="36"/>
      <c r="F196" s="180" t="s">
        <v>499</v>
      </c>
      <c r="G196" s="36"/>
      <c r="H196" s="36"/>
      <c r="I196" s="181"/>
      <c r="J196" s="36"/>
      <c r="K196" s="36"/>
      <c r="L196" s="37"/>
      <c r="M196" s="182"/>
      <c r="N196" s="183"/>
      <c r="O196" s="75"/>
      <c r="P196" s="75"/>
      <c r="Q196" s="75"/>
      <c r="R196" s="75"/>
      <c r="S196" s="75"/>
      <c r="T196" s="7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7" t="s">
        <v>167</v>
      </c>
      <c r="AU196" s="17" t="s">
        <v>89</v>
      </c>
    </row>
    <row r="197" s="2" customFormat="1">
      <c r="A197" s="36"/>
      <c r="B197" s="37"/>
      <c r="C197" s="36"/>
      <c r="D197" s="179" t="s">
        <v>168</v>
      </c>
      <c r="E197" s="36"/>
      <c r="F197" s="184" t="s">
        <v>501</v>
      </c>
      <c r="G197" s="36"/>
      <c r="H197" s="36"/>
      <c r="I197" s="181"/>
      <c r="J197" s="36"/>
      <c r="K197" s="36"/>
      <c r="L197" s="37"/>
      <c r="M197" s="182"/>
      <c r="N197" s="183"/>
      <c r="O197" s="75"/>
      <c r="P197" s="75"/>
      <c r="Q197" s="75"/>
      <c r="R197" s="75"/>
      <c r="S197" s="75"/>
      <c r="T197" s="7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7" t="s">
        <v>168</v>
      </c>
      <c r="AU197" s="17" t="s">
        <v>89</v>
      </c>
    </row>
    <row r="198" s="12" customFormat="1">
      <c r="A198" s="12"/>
      <c r="B198" s="185"/>
      <c r="C198" s="12"/>
      <c r="D198" s="179" t="s">
        <v>170</v>
      </c>
      <c r="E198" s="186" t="s">
        <v>1</v>
      </c>
      <c r="F198" s="187" t="s">
        <v>502</v>
      </c>
      <c r="G198" s="12"/>
      <c r="H198" s="188">
        <v>1</v>
      </c>
      <c r="I198" s="189"/>
      <c r="J198" s="12"/>
      <c r="K198" s="12"/>
      <c r="L198" s="185"/>
      <c r="M198" s="190"/>
      <c r="N198" s="191"/>
      <c r="O198" s="191"/>
      <c r="P198" s="191"/>
      <c r="Q198" s="191"/>
      <c r="R198" s="191"/>
      <c r="S198" s="191"/>
      <c r="T198" s="19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186" t="s">
        <v>170</v>
      </c>
      <c r="AU198" s="186" t="s">
        <v>89</v>
      </c>
      <c r="AV198" s="12" t="s">
        <v>89</v>
      </c>
      <c r="AW198" s="12" t="s">
        <v>33</v>
      </c>
      <c r="AX198" s="12" t="s">
        <v>87</v>
      </c>
      <c r="AY198" s="186" t="s">
        <v>160</v>
      </c>
    </row>
    <row r="199" s="11" customFormat="1" ht="25.92" customHeight="1">
      <c r="A199" s="11"/>
      <c r="B199" s="153"/>
      <c r="C199" s="11"/>
      <c r="D199" s="154" t="s">
        <v>78</v>
      </c>
      <c r="E199" s="155" t="s">
        <v>157</v>
      </c>
      <c r="F199" s="155" t="s">
        <v>158</v>
      </c>
      <c r="G199" s="11"/>
      <c r="H199" s="11"/>
      <c r="I199" s="156"/>
      <c r="J199" s="157">
        <f>BK199</f>
        <v>0</v>
      </c>
      <c r="K199" s="11"/>
      <c r="L199" s="153"/>
      <c r="M199" s="158"/>
      <c r="N199" s="159"/>
      <c r="O199" s="159"/>
      <c r="P199" s="160">
        <f>SUM(P200:P209)</f>
        <v>0</v>
      </c>
      <c r="Q199" s="159"/>
      <c r="R199" s="160">
        <f>SUM(R200:R209)</f>
        <v>0</v>
      </c>
      <c r="S199" s="159"/>
      <c r="T199" s="161">
        <f>SUM(T200:T209)</f>
        <v>0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154" t="s">
        <v>159</v>
      </c>
      <c r="AT199" s="162" t="s">
        <v>78</v>
      </c>
      <c r="AU199" s="162" t="s">
        <v>79</v>
      </c>
      <c r="AY199" s="154" t="s">
        <v>160</v>
      </c>
      <c r="BK199" s="163">
        <f>SUM(BK200:BK209)</f>
        <v>0</v>
      </c>
    </row>
    <row r="200" s="2" customFormat="1" ht="21.75" customHeight="1">
      <c r="A200" s="36"/>
      <c r="B200" s="164"/>
      <c r="C200" s="165" t="s">
        <v>347</v>
      </c>
      <c r="D200" s="165" t="s">
        <v>161</v>
      </c>
      <c r="E200" s="166" t="s">
        <v>390</v>
      </c>
      <c r="F200" s="167" t="s">
        <v>391</v>
      </c>
      <c r="G200" s="168" t="s">
        <v>392</v>
      </c>
      <c r="H200" s="169">
        <v>13.5</v>
      </c>
      <c r="I200" s="170"/>
      <c r="J200" s="171">
        <f>ROUND(I200*H200,2)</f>
        <v>0</v>
      </c>
      <c r="K200" s="172"/>
      <c r="L200" s="37"/>
      <c r="M200" s="173" t="s">
        <v>1</v>
      </c>
      <c r="N200" s="174" t="s">
        <v>44</v>
      </c>
      <c r="O200" s="75"/>
      <c r="P200" s="175">
        <f>O200*H200</f>
        <v>0</v>
      </c>
      <c r="Q200" s="175">
        <v>0</v>
      </c>
      <c r="R200" s="175">
        <f>Q200*H200</f>
        <v>0</v>
      </c>
      <c r="S200" s="175">
        <v>0</v>
      </c>
      <c r="T200" s="17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77" t="s">
        <v>165</v>
      </c>
      <c r="AT200" s="177" t="s">
        <v>161</v>
      </c>
      <c r="AU200" s="177" t="s">
        <v>87</v>
      </c>
      <c r="AY200" s="17" t="s">
        <v>160</v>
      </c>
      <c r="BE200" s="178">
        <f>IF(N200="základní",J200,0)</f>
        <v>0</v>
      </c>
      <c r="BF200" s="178">
        <f>IF(N200="snížená",J200,0)</f>
        <v>0</v>
      </c>
      <c r="BG200" s="178">
        <f>IF(N200="zákl. přenesená",J200,0)</f>
        <v>0</v>
      </c>
      <c r="BH200" s="178">
        <f>IF(N200="sníž. přenesená",J200,0)</f>
        <v>0</v>
      </c>
      <c r="BI200" s="178">
        <f>IF(N200="nulová",J200,0)</f>
        <v>0</v>
      </c>
      <c r="BJ200" s="17" t="s">
        <v>87</v>
      </c>
      <c r="BK200" s="178">
        <f>ROUND(I200*H200,2)</f>
        <v>0</v>
      </c>
      <c r="BL200" s="17" t="s">
        <v>165</v>
      </c>
      <c r="BM200" s="177" t="s">
        <v>393</v>
      </c>
    </row>
    <row r="201" s="2" customFormat="1">
      <c r="A201" s="36"/>
      <c r="B201" s="37"/>
      <c r="C201" s="36"/>
      <c r="D201" s="179" t="s">
        <v>167</v>
      </c>
      <c r="E201" s="36"/>
      <c r="F201" s="180" t="s">
        <v>391</v>
      </c>
      <c r="G201" s="36"/>
      <c r="H201" s="36"/>
      <c r="I201" s="181"/>
      <c r="J201" s="36"/>
      <c r="K201" s="36"/>
      <c r="L201" s="37"/>
      <c r="M201" s="182"/>
      <c r="N201" s="183"/>
      <c r="O201" s="75"/>
      <c r="P201" s="75"/>
      <c r="Q201" s="75"/>
      <c r="R201" s="75"/>
      <c r="S201" s="75"/>
      <c r="T201" s="7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7" t="s">
        <v>167</v>
      </c>
      <c r="AU201" s="17" t="s">
        <v>87</v>
      </c>
    </row>
    <row r="202" s="2" customFormat="1">
      <c r="A202" s="36"/>
      <c r="B202" s="37"/>
      <c r="C202" s="36"/>
      <c r="D202" s="179" t="s">
        <v>168</v>
      </c>
      <c r="E202" s="36"/>
      <c r="F202" s="184" t="s">
        <v>394</v>
      </c>
      <c r="G202" s="36"/>
      <c r="H202" s="36"/>
      <c r="I202" s="181"/>
      <c r="J202" s="36"/>
      <c r="K202" s="36"/>
      <c r="L202" s="37"/>
      <c r="M202" s="182"/>
      <c r="N202" s="183"/>
      <c r="O202" s="75"/>
      <c r="P202" s="75"/>
      <c r="Q202" s="75"/>
      <c r="R202" s="75"/>
      <c r="S202" s="75"/>
      <c r="T202" s="7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7" t="s">
        <v>168</v>
      </c>
      <c r="AU202" s="17" t="s">
        <v>87</v>
      </c>
    </row>
    <row r="203" s="2" customFormat="1">
      <c r="A203" s="36"/>
      <c r="B203" s="37"/>
      <c r="C203" s="36"/>
      <c r="D203" s="179" t="s">
        <v>175</v>
      </c>
      <c r="E203" s="36"/>
      <c r="F203" s="184" t="s">
        <v>395</v>
      </c>
      <c r="G203" s="36"/>
      <c r="H203" s="36"/>
      <c r="I203" s="181"/>
      <c r="J203" s="36"/>
      <c r="K203" s="36"/>
      <c r="L203" s="37"/>
      <c r="M203" s="182"/>
      <c r="N203" s="183"/>
      <c r="O203" s="75"/>
      <c r="P203" s="75"/>
      <c r="Q203" s="75"/>
      <c r="R203" s="75"/>
      <c r="S203" s="75"/>
      <c r="T203" s="7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7" t="s">
        <v>175</v>
      </c>
      <c r="AU203" s="17" t="s">
        <v>87</v>
      </c>
    </row>
    <row r="204" s="12" customFormat="1">
      <c r="A204" s="12"/>
      <c r="B204" s="185"/>
      <c r="C204" s="12"/>
      <c r="D204" s="179" t="s">
        <v>170</v>
      </c>
      <c r="E204" s="186" t="s">
        <v>1</v>
      </c>
      <c r="F204" s="187" t="s">
        <v>503</v>
      </c>
      <c r="G204" s="12"/>
      <c r="H204" s="188">
        <v>13.5</v>
      </c>
      <c r="I204" s="189"/>
      <c r="J204" s="12"/>
      <c r="K204" s="12"/>
      <c r="L204" s="185"/>
      <c r="M204" s="190"/>
      <c r="N204" s="191"/>
      <c r="O204" s="191"/>
      <c r="P204" s="191"/>
      <c r="Q204" s="191"/>
      <c r="R204" s="191"/>
      <c r="S204" s="191"/>
      <c r="T204" s="19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186" t="s">
        <v>170</v>
      </c>
      <c r="AU204" s="186" t="s">
        <v>87</v>
      </c>
      <c r="AV204" s="12" t="s">
        <v>89</v>
      </c>
      <c r="AW204" s="12" t="s">
        <v>33</v>
      </c>
      <c r="AX204" s="12" t="s">
        <v>87</v>
      </c>
      <c r="AY204" s="186" t="s">
        <v>160</v>
      </c>
    </row>
    <row r="205" s="2" customFormat="1" ht="24.15" customHeight="1">
      <c r="A205" s="36"/>
      <c r="B205" s="164"/>
      <c r="C205" s="165" t="s">
        <v>353</v>
      </c>
      <c r="D205" s="165" t="s">
        <v>161</v>
      </c>
      <c r="E205" s="166" t="s">
        <v>399</v>
      </c>
      <c r="F205" s="167" t="s">
        <v>400</v>
      </c>
      <c r="G205" s="168" t="s">
        <v>392</v>
      </c>
      <c r="H205" s="169">
        <v>25.920000000000002</v>
      </c>
      <c r="I205" s="170"/>
      <c r="J205" s="171">
        <f>ROUND(I205*H205,2)</f>
        <v>0</v>
      </c>
      <c r="K205" s="172"/>
      <c r="L205" s="37"/>
      <c r="M205" s="173" t="s">
        <v>1</v>
      </c>
      <c r="N205" s="174" t="s">
        <v>44</v>
      </c>
      <c r="O205" s="75"/>
      <c r="P205" s="175">
        <f>O205*H205</f>
        <v>0</v>
      </c>
      <c r="Q205" s="175">
        <v>0</v>
      </c>
      <c r="R205" s="175">
        <f>Q205*H205</f>
        <v>0</v>
      </c>
      <c r="S205" s="175">
        <v>0</v>
      </c>
      <c r="T205" s="17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77" t="s">
        <v>165</v>
      </c>
      <c r="AT205" s="177" t="s">
        <v>161</v>
      </c>
      <c r="AU205" s="177" t="s">
        <v>87</v>
      </c>
      <c r="AY205" s="17" t="s">
        <v>160</v>
      </c>
      <c r="BE205" s="178">
        <f>IF(N205="základní",J205,0)</f>
        <v>0</v>
      </c>
      <c r="BF205" s="178">
        <f>IF(N205="snížená",J205,0)</f>
        <v>0</v>
      </c>
      <c r="BG205" s="178">
        <f>IF(N205="zákl. přenesená",J205,0)</f>
        <v>0</v>
      </c>
      <c r="BH205" s="178">
        <f>IF(N205="sníž. přenesená",J205,0)</f>
        <v>0</v>
      </c>
      <c r="BI205" s="178">
        <f>IF(N205="nulová",J205,0)</f>
        <v>0</v>
      </c>
      <c r="BJ205" s="17" t="s">
        <v>87</v>
      </c>
      <c r="BK205" s="178">
        <f>ROUND(I205*H205,2)</f>
        <v>0</v>
      </c>
      <c r="BL205" s="17" t="s">
        <v>165</v>
      </c>
      <c r="BM205" s="177" t="s">
        <v>401</v>
      </c>
    </row>
    <row r="206" s="2" customFormat="1">
      <c r="A206" s="36"/>
      <c r="B206" s="37"/>
      <c r="C206" s="36"/>
      <c r="D206" s="179" t="s">
        <v>167</v>
      </c>
      <c r="E206" s="36"/>
      <c r="F206" s="180" t="s">
        <v>400</v>
      </c>
      <c r="G206" s="36"/>
      <c r="H206" s="36"/>
      <c r="I206" s="181"/>
      <c r="J206" s="36"/>
      <c r="K206" s="36"/>
      <c r="L206" s="37"/>
      <c r="M206" s="182"/>
      <c r="N206" s="183"/>
      <c r="O206" s="75"/>
      <c r="P206" s="75"/>
      <c r="Q206" s="75"/>
      <c r="R206" s="75"/>
      <c r="S206" s="75"/>
      <c r="T206" s="7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7" t="s">
        <v>167</v>
      </c>
      <c r="AU206" s="17" t="s">
        <v>87</v>
      </c>
    </row>
    <row r="207" s="2" customFormat="1">
      <c r="A207" s="36"/>
      <c r="B207" s="37"/>
      <c r="C207" s="36"/>
      <c r="D207" s="179" t="s">
        <v>168</v>
      </c>
      <c r="E207" s="36"/>
      <c r="F207" s="184" t="s">
        <v>394</v>
      </c>
      <c r="G207" s="36"/>
      <c r="H207" s="36"/>
      <c r="I207" s="181"/>
      <c r="J207" s="36"/>
      <c r="K207" s="36"/>
      <c r="L207" s="37"/>
      <c r="M207" s="182"/>
      <c r="N207" s="183"/>
      <c r="O207" s="75"/>
      <c r="P207" s="75"/>
      <c r="Q207" s="75"/>
      <c r="R207" s="75"/>
      <c r="S207" s="75"/>
      <c r="T207" s="7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7" t="s">
        <v>168</v>
      </c>
      <c r="AU207" s="17" t="s">
        <v>87</v>
      </c>
    </row>
    <row r="208" s="2" customFormat="1">
      <c r="A208" s="36"/>
      <c r="B208" s="37"/>
      <c r="C208" s="36"/>
      <c r="D208" s="179" t="s">
        <v>175</v>
      </c>
      <c r="E208" s="36"/>
      <c r="F208" s="184" t="s">
        <v>395</v>
      </c>
      <c r="G208" s="36"/>
      <c r="H208" s="36"/>
      <c r="I208" s="181"/>
      <c r="J208" s="36"/>
      <c r="K208" s="36"/>
      <c r="L208" s="37"/>
      <c r="M208" s="182"/>
      <c r="N208" s="183"/>
      <c r="O208" s="75"/>
      <c r="P208" s="75"/>
      <c r="Q208" s="75"/>
      <c r="R208" s="75"/>
      <c r="S208" s="75"/>
      <c r="T208" s="7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7" t="s">
        <v>175</v>
      </c>
      <c r="AU208" s="17" t="s">
        <v>87</v>
      </c>
    </row>
    <row r="209" s="12" customFormat="1">
      <c r="A209" s="12"/>
      <c r="B209" s="185"/>
      <c r="C209" s="12"/>
      <c r="D209" s="179" t="s">
        <v>170</v>
      </c>
      <c r="E209" s="186" t="s">
        <v>1</v>
      </c>
      <c r="F209" s="187" t="s">
        <v>504</v>
      </c>
      <c r="G209" s="12"/>
      <c r="H209" s="188">
        <v>25.920000000000002</v>
      </c>
      <c r="I209" s="189"/>
      <c r="J209" s="12"/>
      <c r="K209" s="12"/>
      <c r="L209" s="185"/>
      <c r="M209" s="193"/>
      <c r="N209" s="194"/>
      <c r="O209" s="194"/>
      <c r="P209" s="194"/>
      <c r="Q209" s="194"/>
      <c r="R209" s="194"/>
      <c r="S209" s="194"/>
      <c r="T209" s="195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186" t="s">
        <v>170</v>
      </c>
      <c r="AU209" s="186" t="s">
        <v>87</v>
      </c>
      <c r="AV209" s="12" t="s">
        <v>89</v>
      </c>
      <c r="AW209" s="12" t="s">
        <v>33</v>
      </c>
      <c r="AX209" s="12" t="s">
        <v>87</v>
      </c>
      <c r="AY209" s="186" t="s">
        <v>160</v>
      </c>
    </row>
    <row r="210" s="2" customFormat="1" ht="6.96" customHeight="1">
      <c r="A210" s="36"/>
      <c r="B210" s="58"/>
      <c r="C210" s="59"/>
      <c r="D210" s="59"/>
      <c r="E210" s="59"/>
      <c r="F210" s="59"/>
      <c r="G210" s="59"/>
      <c r="H210" s="59"/>
      <c r="I210" s="59"/>
      <c r="J210" s="59"/>
      <c r="K210" s="59"/>
      <c r="L210" s="37"/>
      <c r="M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</row>
  </sheetData>
  <autoFilter ref="C122:K20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126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505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ROUND(J123,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ROUND((SUM(BE123:BE247)),  2)</f>
        <v>0</v>
      </c>
      <c r="G33" s="36"/>
      <c r="H33" s="36"/>
      <c r="I33" s="126">
        <v>0.20999999999999999</v>
      </c>
      <c r="J33" s="125">
        <f>ROUND(((SUM(BE123:BE247))*I33),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ROUND((SUM(BF123:BF247)),  2)</f>
        <v>0</v>
      </c>
      <c r="G34" s="36"/>
      <c r="H34" s="36"/>
      <c r="I34" s="126">
        <v>0.12</v>
      </c>
      <c r="J34" s="125">
        <f>ROUND(((SUM(BF123:BF247))*I34),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ROUND((SUM(BG123:BG247)),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ROUND((SUM(BH123:BH247)),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ROUND((SUM(BI123:BI247)),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102.4 - Chodník - Úsek 4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J123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242</v>
      </c>
      <c r="E97" s="140"/>
      <c r="F97" s="140"/>
      <c r="G97" s="140"/>
      <c r="H97" s="140"/>
      <c r="I97" s="140"/>
      <c r="J97" s="141">
        <f>J124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196"/>
      <c r="C98" s="13"/>
      <c r="D98" s="197" t="s">
        <v>243</v>
      </c>
      <c r="E98" s="198"/>
      <c r="F98" s="198"/>
      <c r="G98" s="198"/>
      <c r="H98" s="198"/>
      <c r="I98" s="198"/>
      <c r="J98" s="199">
        <f>J125</f>
        <v>0</v>
      </c>
      <c r="K98" s="13"/>
      <c r="L98" s="196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196"/>
      <c r="C99" s="13"/>
      <c r="D99" s="197" t="s">
        <v>244</v>
      </c>
      <c r="E99" s="198"/>
      <c r="F99" s="198"/>
      <c r="G99" s="198"/>
      <c r="H99" s="198"/>
      <c r="I99" s="198"/>
      <c r="J99" s="199">
        <f>J160</f>
        <v>0</v>
      </c>
      <c r="K99" s="13"/>
      <c r="L99" s="196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196"/>
      <c r="C100" s="13"/>
      <c r="D100" s="197" t="s">
        <v>247</v>
      </c>
      <c r="E100" s="198"/>
      <c r="F100" s="198"/>
      <c r="G100" s="198"/>
      <c r="H100" s="198"/>
      <c r="I100" s="198"/>
      <c r="J100" s="199">
        <f>J166</f>
        <v>0</v>
      </c>
      <c r="K100" s="13"/>
      <c r="L100" s="196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13" customFormat="1" ht="19.92" customHeight="1">
      <c r="A101" s="13"/>
      <c r="B101" s="196"/>
      <c r="C101" s="13"/>
      <c r="D101" s="197" t="s">
        <v>248</v>
      </c>
      <c r="E101" s="198"/>
      <c r="F101" s="198"/>
      <c r="G101" s="198"/>
      <c r="H101" s="198"/>
      <c r="I101" s="198"/>
      <c r="J101" s="199">
        <f>J190</f>
        <v>0</v>
      </c>
      <c r="K101" s="13"/>
      <c r="L101" s="196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13" customFormat="1" ht="19.92" customHeight="1">
      <c r="A102" s="13"/>
      <c r="B102" s="196"/>
      <c r="C102" s="13"/>
      <c r="D102" s="197" t="s">
        <v>249</v>
      </c>
      <c r="E102" s="198"/>
      <c r="F102" s="198"/>
      <c r="G102" s="198"/>
      <c r="H102" s="198"/>
      <c r="I102" s="198"/>
      <c r="J102" s="199">
        <f>J199</f>
        <v>0</v>
      </c>
      <c r="K102" s="13"/>
      <c r="L102" s="196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s="9" customFormat="1" ht="24.96" customHeight="1">
      <c r="A103" s="9"/>
      <c r="B103" s="138"/>
      <c r="C103" s="9"/>
      <c r="D103" s="139" t="s">
        <v>143</v>
      </c>
      <c r="E103" s="140"/>
      <c r="F103" s="140"/>
      <c r="G103" s="140"/>
      <c r="H103" s="140"/>
      <c r="I103" s="140"/>
      <c r="J103" s="141">
        <f>J236</f>
        <v>0</v>
      </c>
      <c r="K103" s="9"/>
      <c r="L103" s="13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6"/>
      <c r="B104" s="37"/>
      <c r="C104" s="36"/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144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6"/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119" t="str">
        <f>E7</f>
        <v>III/3489 Lípa - průtah, PD - Chodník a parkovací stání</v>
      </c>
      <c r="F113" s="30"/>
      <c r="G113" s="30"/>
      <c r="H113" s="30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136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65" t="str">
        <f>E9</f>
        <v>SO 102.4 - Chodník - Úsek 4</v>
      </c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F12</f>
        <v xml:space="preserve"> </v>
      </c>
      <c r="G117" s="36"/>
      <c r="H117" s="36"/>
      <c r="I117" s="30" t="s">
        <v>22</v>
      </c>
      <c r="J117" s="67" t="str">
        <f>IF(J12="","",J12)</f>
        <v>30. 9. 2024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6"/>
      <c r="E119" s="36"/>
      <c r="F119" s="25" t="str">
        <f>E15</f>
        <v>Obec Lípa</v>
      </c>
      <c r="G119" s="36"/>
      <c r="H119" s="36"/>
      <c r="I119" s="30" t="s">
        <v>32</v>
      </c>
      <c r="J119" s="34" t="str">
        <f>E21</f>
        <v xml:space="preserve"> 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30</v>
      </c>
      <c r="D120" s="36"/>
      <c r="E120" s="36"/>
      <c r="F120" s="25" t="str">
        <f>IF(E18="","",E18)</f>
        <v>Vyplň údaj</v>
      </c>
      <c r="G120" s="36"/>
      <c r="H120" s="36"/>
      <c r="I120" s="30" t="s">
        <v>34</v>
      </c>
      <c r="J120" s="34" t="str">
        <f>E24</f>
        <v>FORVIA CZ, s.r.o.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42"/>
      <c r="B122" s="143"/>
      <c r="C122" s="144" t="s">
        <v>145</v>
      </c>
      <c r="D122" s="145" t="s">
        <v>64</v>
      </c>
      <c r="E122" s="145" t="s">
        <v>60</v>
      </c>
      <c r="F122" s="145" t="s">
        <v>61</v>
      </c>
      <c r="G122" s="145" t="s">
        <v>146</v>
      </c>
      <c r="H122" s="145" t="s">
        <v>147</v>
      </c>
      <c r="I122" s="145" t="s">
        <v>148</v>
      </c>
      <c r="J122" s="146" t="s">
        <v>140</v>
      </c>
      <c r="K122" s="147" t="s">
        <v>149</v>
      </c>
      <c r="L122" s="148"/>
      <c r="M122" s="84" t="s">
        <v>1</v>
      </c>
      <c r="N122" s="85" t="s">
        <v>43</v>
      </c>
      <c r="O122" s="85" t="s">
        <v>150</v>
      </c>
      <c r="P122" s="85" t="s">
        <v>151</v>
      </c>
      <c r="Q122" s="85" t="s">
        <v>152</v>
      </c>
      <c r="R122" s="85" t="s">
        <v>153</v>
      </c>
      <c r="S122" s="85" t="s">
        <v>154</v>
      </c>
      <c r="T122" s="86" t="s">
        <v>155</v>
      </c>
      <c r="U122" s="142"/>
      <c r="V122" s="142"/>
      <c r="W122" s="142"/>
      <c r="X122" s="142"/>
      <c r="Y122" s="142"/>
      <c r="Z122" s="142"/>
      <c r="AA122" s="142"/>
      <c r="AB122" s="142"/>
      <c r="AC122" s="142"/>
      <c r="AD122" s="142"/>
      <c r="AE122" s="142"/>
    </row>
    <row r="123" s="2" customFormat="1" ht="22.8" customHeight="1">
      <c r="A123" s="36"/>
      <c r="B123" s="37"/>
      <c r="C123" s="91" t="s">
        <v>156</v>
      </c>
      <c r="D123" s="36"/>
      <c r="E123" s="36"/>
      <c r="F123" s="36"/>
      <c r="G123" s="36"/>
      <c r="H123" s="36"/>
      <c r="I123" s="36"/>
      <c r="J123" s="149">
        <f>BK123</f>
        <v>0</v>
      </c>
      <c r="K123" s="36"/>
      <c r="L123" s="37"/>
      <c r="M123" s="87"/>
      <c r="N123" s="71"/>
      <c r="O123" s="88"/>
      <c r="P123" s="150">
        <f>P124+P236</f>
        <v>0</v>
      </c>
      <c r="Q123" s="88"/>
      <c r="R123" s="150">
        <f>R124+R236</f>
        <v>0</v>
      </c>
      <c r="S123" s="88"/>
      <c r="T123" s="151">
        <f>T124+T236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78</v>
      </c>
      <c r="AU123" s="17" t="s">
        <v>142</v>
      </c>
      <c r="BK123" s="152">
        <f>BK124+BK236</f>
        <v>0</v>
      </c>
    </row>
    <row r="124" s="11" customFormat="1" ht="25.92" customHeight="1">
      <c r="A124" s="11"/>
      <c r="B124" s="153"/>
      <c r="C124" s="11"/>
      <c r="D124" s="154" t="s">
        <v>78</v>
      </c>
      <c r="E124" s="155" t="s">
        <v>250</v>
      </c>
      <c r="F124" s="155" t="s">
        <v>251</v>
      </c>
      <c r="G124" s="11"/>
      <c r="H124" s="11"/>
      <c r="I124" s="156"/>
      <c r="J124" s="157">
        <f>BK124</f>
        <v>0</v>
      </c>
      <c r="K124" s="11"/>
      <c r="L124" s="153"/>
      <c r="M124" s="158"/>
      <c r="N124" s="159"/>
      <c r="O124" s="159"/>
      <c r="P124" s="160">
        <f>P125+P160+P166+P190+P199</f>
        <v>0</v>
      </c>
      <c r="Q124" s="159"/>
      <c r="R124" s="160">
        <f>R125+R160+R166+R190+R199</f>
        <v>0</v>
      </c>
      <c r="S124" s="159"/>
      <c r="T124" s="161">
        <f>T125+T160+T166+T190+T199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54" t="s">
        <v>87</v>
      </c>
      <c r="AT124" s="162" t="s">
        <v>78</v>
      </c>
      <c r="AU124" s="162" t="s">
        <v>79</v>
      </c>
      <c r="AY124" s="154" t="s">
        <v>160</v>
      </c>
      <c r="BK124" s="163">
        <f>BK125+BK160+BK166+BK190+BK199</f>
        <v>0</v>
      </c>
    </row>
    <row r="125" s="11" customFormat="1" ht="22.8" customHeight="1">
      <c r="A125" s="11"/>
      <c r="B125" s="153"/>
      <c r="C125" s="11"/>
      <c r="D125" s="154" t="s">
        <v>78</v>
      </c>
      <c r="E125" s="200" t="s">
        <v>87</v>
      </c>
      <c r="F125" s="200" t="s">
        <v>252</v>
      </c>
      <c r="G125" s="11"/>
      <c r="H125" s="11"/>
      <c r="I125" s="156"/>
      <c r="J125" s="201">
        <f>BK125</f>
        <v>0</v>
      </c>
      <c r="K125" s="11"/>
      <c r="L125" s="153"/>
      <c r="M125" s="158"/>
      <c r="N125" s="159"/>
      <c r="O125" s="159"/>
      <c r="P125" s="160">
        <f>SUM(P126:P159)</f>
        <v>0</v>
      </c>
      <c r="Q125" s="159"/>
      <c r="R125" s="160">
        <f>SUM(R126:R159)</f>
        <v>0</v>
      </c>
      <c r="S125" s="159"/>
      <c r="T125" s="161">
        <f>SUM(T126:T159)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54" t="s">
        <v>87</v>
      </c>
      <c r="AT125" s="162" t="s">
        <v>78</v>
      </c>
      <c r="AU125" s="162" t="s">
        <v>87</v>
      </c>
      <c r="AY125" s="154" t="s">
        <v>160</v>
      </c>
      <c r="BK125" s="163">
        <f>SUM(BK126:BK159)</f>
        <v>0</v>
      </c>
    </row>
    <row r="126" s="2" customFormat="1" ht="24.15" customHeight="1">
      <c r="A126" s="36"/>
      <c r="B126" s="164"/>
      <c r="C126" s="165" t="s">
        <v>87</v>
      </c>
      <c r="D126" s="165" t="s">
        <v>161</v>
      </c>
      <c r="E126" s="166" t="s">
        <v>253</v>
      </c>
      <c r="F126" s="167" t="s">
        <v>254</v>
      </c>
      <c r="G126" s="168" t="s">
        <v>255</v>
      </c>
      <c r="H126" s="169">
        <v>67.200000000000003</v>
      </c>
      <c r="I126" s="170"/>
      <c r="J126" s="171">
        <f>ROUND(I126*H126,2)</f>
        <v>0</v>
      </c>
      <c r="K126" s="172"/>
      <c r="L126" s="37"/>
      <c r="M126" s="173" t="s">
        <v>1</v>
      </c>
      <c r="N126" s="174" t="s">
        <v>44</v>
      </c>
      <c r="O126" s="75"/>
      <c r="P126" s="175">
        <f>O126*H126</f>
        <v>0</v>
      </c>
      <c r="Q126" s="175">
        <v>0</v>
      </c>
      <c r="R126" s="175">
        <f>Q126*H126</f>
        <v>0</v>
      </c>
      <c r="S126" s="175">
        <v>0</v>
      </c>
      <c r="T126" s="17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77" t="s">
        <v>159</v>
      </c>
      <c r="AT126" s="177" t="s">
        <v>161</v>
      </c>
      <c r="AU126" s="177" t="s">
        <v>89</v>
      </c>
      <c r="AY126" s="17" t="s">
        <v>160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7" t="s">
        <v>87</v>
      </c>
      <c r="BK126" s="178">
        <f>ROUND(I126*H126,2)</f>
        <v>0</v>
      </c>
      <c r="BL126" s="17" t="s">
        <v>159</v>
      </c>
      <c r="BM126" s="177" t="s">
        <v>256</v>
      </c>
    </row>
    <row r="127" s="2" customFormat="1">
      <c r="A127" s="36"/>
      <c r="B127" s="37"/>
      <c r="C127" s="36"/>
      <c r="D127" s="179" t="s">
        <v>167</v>
      </c>
      <c r="E127" s="36"/>
      <c r="F127" s="180" t="s">
        <v>254</v>
      </c>
      <c r="G127" s="36"/>
      <c r="H127" s="36"/>
      <c r="I127" s="181"/>
      <c r="J127" s="36"/>
      <c r="K127" s="36"/>
      <c r="L127" s="37"/>
      <c r="M127" s="182"/>
      <c r="N127" s="183"/>
      <c r="O127" s="75"/>
      <c r="P127" s="75"/>
      <c r="Q127" s="75"/>
      <c r="R127" s="75"/>
      <c r="S127" s="75"/>
      <c r="T127" s="7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7" t="s">
        <v>167</v>
      </c>
      <c r="AU127" s="17" t="s">
        <v>89</v>
      </c>
    </row>
    <row r="128" s="2" customFormat="1">
      <c r="A128" s="36"/>
      <c r="B128" s="37"/>
      <c r="C128" s="36"/>
      <c r="D128" s="179" t="s">
        <v>168</v>
      </c>
      <c r="E128" s="36"/>
      <c r="F128" s="184" t="s">
        <v>257</v>
      </c>
      <c r="G128" s="36"/>
      <c r="H128" s="36"/>
      <c r="I128" s="181"/>
      <c r="J128" s="36"/>
      <c r="K128" s="36"/>
      <c r="L128" s="37"/>
      <c r="M128" s="182"/>
      <c r="N128" s="183"/>
      <c r="O128" s="75"/>
      <c r="P128" s="75"/>
      <c r="Q128" s="75"/>
      <c r="R128" s="75"/>
      <c r="S128" s="75"/>
      <c r="T128" s="7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168</v>
      </c>
      <c r="AU128" s="17" t="s">
        <v>89</v>
      </c>
    </row>
    <row r="129" s="12" customFormat="1">
      <c r="A129" s="12"/>
      <c r="B129" s="185"/>
      <c r="C129" s="12"/>
      <c r="D129" s="179" t="s">
        <v>170</v>
      </c>
      <c r="E129" s="186" t="s">
        <v>1</v>
      </c>
      <c r="F129" s="187" t="s">
        <v>506</v>
      </c>
      <c r="G129" s="12"/>
      <c r="H129" s="188">
        <v>67.200000000000003</v>
      </c>
      <c r="I129" s="189"/>
      <c r="J129" s="12"/>
      <c r="K129" s="12"/>
      <c r="L129" s="185"/>
      <c r="M129" s="190"/>
      <c r="N129" s="191"/>
      <c r="O129" s="191"/>
      <c r="P129" s="191"/>
      <c r="Q129" s="191"/>
      <c r="R129" s="191"/>
      <c r="S129" s="191"/>
      <c r="T129" s="19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186" t="s">
        <v>170</v>
      </c>
      <c r="AU129" s="186" t="s">
        <v>89</v>
      </c>
      <c r="AV129" s="12" t="s">
        <v>89</v>
      </c>
      <c r="AW129" s="12" t="s">
        <v>33</v>
      </c>
      <c r="AX129" s="12" t="s">
        <v>87</v>
      </c>
      <c r="AY129" s="186" t="s">
        <v>160</v>
      </c>
    </row>
    <row r="130" s="2" customFormat="1" ht="24.15" customHeight="1">
      <c r="A130" s="36"/>
      <c r="B130" s="164"/>
      <c r="C130" s="165" t="s">
        <v>89</v>
      </c>
      <c r="D130" s="165" t="s">
        <v>161</v>
      </c>
      <c r="E130" s="166" t="s">
        <v>259</v>
      </c>
      <c r="F130" s="167" t="s">
        <v>254</v>
      </c>
      <c r="G130" s="168" t="s">
        <v>255</v>
      </c>
      <c r="H130" s="169">
        <v>134.40000000000001</v>
      </c>
      <c r="I130" s="170"/>
      <c r="J130" s="171">
        <f>ROUND(I130*H130,2)</f>
        <v>0</v>
      </c>
      <c r="K130" s="172"/>
      <c r="L130" s="37"/>
      <c r="M130" s="173" t="s">
        <v>1</v>
      </c>
      <c r="N130" s="174" t="s">
        <v>44</v>
      </c>
      <c r="O130" s="75"/>
      <c r="P130" s="175">
        <f>O130*H130</f>
        <v>0</v>
      </c>
      <c r="Q130" s="175">
        <v>0</v>
      </c>
      <c r="R130" s="175">
        <f>Q130*H130</f>
        <v>0</v>
      </c>
      <c r="S130" s="175">
        <v>0</v>
      </c>
      <c r="T130" s="17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77" t="s">
        <v>159</v>
      </c>
      <c r="AT130" s="177" t="s">
        <v>161</v>
      </c>
      <c r="AU130" s="177" t="s">
        <v>89</v>
      </c>
      <c r="AY130" s="17" t="s">
        <v>160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17" t="s">
        <v>87</v>
      </c>
      <c r="BK130" s="178">
        <f>ROUND(I130*H130,2)</f>
        <v>0</v>
      </c>
      <c r="BL130" s="17" t="s">
        <v>159</v>
      </c>
      <c r="BM130" s="177" t="s">
        <v>260</v>
      </c>
    </row>
    <row r="131" s="2" customFormat="1">
      <c r="A131" s="36"/>
      <c r="B131" s="37"/>
      <c r="C131" s="36"/>
      <c r="D131" s="179" t="s">
        <v>167</v>
      </c>
      <c r="E131" s="36"/>
      <c r="F131" s="180" t="s">
        <v>261</v>
      </c>
      <c r="G131" s="36"/>
      <c r="H131" s="36"/>
      <c r="I131" s="181"/>
      <c r="J131" s="36"/>
      <c r="K131" s="36"/>
      <c r="L131" s="37"/>
      <c r="M131" s="182"/>
      <c r="N131" s="183"/>
      <c r="O131" s="75"/>
      <c r="P131" s="75"/>
      <c r="Q131" s="75"/>
      <c r="R131" s="75"/>
      <c r="S131" s="75"/>
      <c r="T131" s="7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7" t="s">
        <v>167</v>
      </c>
      <c r="AU131" s="17" t="s">
        <v>89</v>
      </c>
    </row>
    <row r="132" s="2" customFormat="1">
      <c r="A132" s="36"/>
      <c r="B132" s="37"/>
      <c r="C132" s="36"/>
      <c r="D132" s="179" t="s">
        <v>168</v>
      </c>
      <c r="E132" s="36"/>
      <c r="F132" s="184" t="s">
        <v>257</v>
      </c>
      <c r="G132" s="36"/>
      <c r="H132" s="36"/>
      <c r="I132" s="181"/>
      <c r="J132" s="36"/>
      <c r="K132" s="36"/>
      <c r="L132" s="37"/>
      <c r="M132" s="182"/>
      <c r="N132" s="183"/>
      <c r="O132" s="75"/>
      <c r="P132" s="75"/>
      <c r="Q132" s="75"/>
      <c r="R132" s="75"/>
      <c r="S132" s="75"/>
      <c r="T132" s="7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168</v>
      </c>
      <c r="AU132" s="17" t="s">
        <v>89</v>
      </c>
    </row>
    <row r="133" s="14" customFormat="1">
      <c r="A133" s="14"/>
      <c r="B133" s="202"/>
      <c r="C133" s="14"/>
      <c r="D133" s="179" t="s">
        <v>170</v>
      </c>
      <c r="E133" s="203" t="s">
        <v>1</v>
      </c>
      <c r="F133" s="204" t="s">
        <v>262</v>
      </c>
      <c r="G133" s="14"/>
      <c r="H133" s="203" t="s">
        <v>1</v>
      </c>
      <c r="I133" s="205"/>
      <c r="J133" s="14"/>
      <c r="K133" s="14"/>
      <c r="L133" s="202"/>
      <c r="M133" s="206"/>
      <c r="N133" s="207"/>
      <c r="O133" s="207"/>
      <c r="P133" s="207"/>
      <c r="Q133" s="207"/>
      <c r="R133" s="207"/>
      <c r="S133" s="207"/>
      <c r="T133" s="20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03" t="s">
        <v>170</v>
      </c>
      <c r="AU133" s="203" t="s">
        <v>89</v>
      </c>
      <c r="AV133" s="14" t="s">
        <v>87</v>
      </c>
      <c r="AW133" s="14" t="s">
        <v>33</v>
      </c>
      <c r="AX133" s="14" t="s">
        <v>79</v>
      </c>
      <c r="AY133" s="203" t="s">
        <v>160</v>
      </c>
    </row>
    <row r="134" s="12" customFormat="1">
      <c r="A134" s="12"/>
      <c r="B134" s="185"/>
      <c r="C134" s="12"/>
      <c r="D134" s="179" t="s">
        <v>170</v>
      </c>
      <c r="E134" s="186" t="s">
        <v>1</v>
      </c>
      <c r="F134" s="187" t="s">
        <v>507</v>
      </c>
      <c r="G134" s="12"/>
      <c r="H134" s="188">
        <v>134.40000000000001</v>
      </c>
      <c r="I134" s="189"/>
      <c r="J134" s="12"/>
      <c r="K134" s="12"/>
      <c r="L134" s="185"/>
      <c r="M134" s="190"/>
      <c r="N134" s="191"/>
      <c r="O134" s="191"/>
      <c r="P134" s="191"/>
      <c r="Q134" s="191"/>
      <c r="R134" s="191"/>
      <c r="S134" s="191"/>
      <c r="T134" s="19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86" t="s">
        <v>170</v>
      </c>
      <c r="AU134" s="186" t="s">
        <v>89</v>
      </c>
      <c r="AV134" s="12" t="s">
        <v>89</v>
      </c>
      <c r="AW134" s="12" t="s">
        <v>33</v>
      </c>
      <c r="AX134" s="12" t="s">
        <v>79</v>
      </c>
      <c r="AY134" s="186" t="s">
        <v>160</v>
      </c>
    </row>
    <row r="135" s="2" customFormat="1" ht="24.15" customHeight="1">
      <c r="A135" s="36"/>
      <c r="B135" s="164"/>
      <c r="C135" s="165" t="s">
        <v>178</v>
      </c>
      <c r="D135" s="165" t="s">
        <v>161</v>
      </c>
      <c r="E135" s="166" t="s">
        <v>264</v>
      </c>
      <c r="F135" s="167" t="s">
        <v>265</v>
      </c>
      <c r="G135" s="168" t="s">
        <v>266</v>
      </c>
      <c r="H135" s="169">
        <v>65</v>
      </c>
      <c r="I135" s="170"/>
      <c r="J135" s="171">
        <f>ROUND(I135*H135,2)</f>
        <v>0</v>
      </c>
      <c r="K135" s="172"/>
      <c r="L135" s="37"/>
      <c r="M135" s="173" t="s">
        <v>1</v>
      </c>
      <c r="N135" s="174" t="s">
        <v>44</v>
      </c>
      <c r="O135" s="75"/>
      <c r="P135" s="175">
        <f>O135*H135</f>
        <v>0</v>
      </c>
      <c r="Q135" s="175">
        <v>0</v>
      </c>
      <c r="R135" s="175">
        <f>Q135*H135</f>
        <v>0</v>
      </c>
      <c r="S135" s="175">
        <v>0</v>
      </c>
      <c r="T135" s="17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77" t="s">
        <v>159</v>
      </c>
      <c r="AT135" s="177" t="s">
        <v>161</v>
      </c>
      <c r="AU135" s="177" t="s">
        <v>89</v>
      </c>
      <c r="AY135" s="17" t="s">
        <v>160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7" t="s">
        <v>87</v>
      </c>
      <c r="BK135" s="178">
        <f>ROUND(I135*H135,2)</f>
        <v>0</v>
      </c>
      <c r="BL135" s="17" t="s">
        <v>159</v>
      </c>
      <c r="BM135" s="177" t="s">
        <v>267</v>
      </c>
    </row>
    <row r="136" s="2" customFormat="1">
      <c r="A136" s="36"/>
      <c r="B136" s="37"/>
      <c r="C136" s="36"/>
      <c r="D136" s="179" t="s">
        <v>167</v>
      </c>
      <c r="E136" s="36"/>
      <c r="F136" s="180" t="s">
        <v>265</v>
      </c>
      <c r="G136" s="36"/>
      <c r="H136" s="36"/>
      <c r="I136" s="181"/>
      <c r="J136" s="36"/>
      <c r="K136" s="36"/>
      <c r="L136" s="37"/>
      <c r="M136" s="182"/>
      <c r="N136" s="183"/>
      <c r="O136" s="75"/>
      <c r="P136" s="75"/>
      <c r="Q136" s="75"/>
      <c r="R136" s="75"/>
      <c r="S136" s="75"/>
      <c r="T136" s="7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167</v>
      </c>
      <c r="AU136" s="17" t="s">
        <v>89</v>
      </c>
    </row>
    <row r="137" s="2" customFormat="1">
      <c r="A137" s="36"/>
      <c r="B137" s="37"/>
      <c r="C137" s="36"/>
      <c r="D137" s="179" t="s">
        <v>168</v>
      </c>
      <c r="E137" s="36"/>
      <c r="F137" s="184" t="s">
        <v>268</v>
      </c>
      <c r="G137" s="36"/>
      <c r="H137" s="36"/>
      <c r="I137" s="181"/>
      <c r="J137" s="36"/>
      <c r="K137" s="36"/>
      <c r="L137" s="37"/>
      <c r="M137" s="182"/>
      <c r="N137" s="183"/>
      <c r="O137" s="75"/>
      <c r="P137" s="75"/>
      <c r="Q137" s="75"/>
      <c r="R137" s="75"/>
      <c r="S137" s="75"/>
      <c r="T137" s="7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168</v>
      </c>
      <c r="AU137" s="17" t="s">
        <v>89</v>
      </c>
    </row>
    <row r="138" s="12" customFormat="1">
      <c r="A138" s="12"/>
      <c r="B138" s="185"/>
      <c r="C138" s="12"/>
      <c r="D138" s="179" t="s">
        <v>170</v>
      </c>
      <c r="E138" s="186" t="s">
        <v>1</v>
      </c>
      <c r="F138" s="187" t="s">
        <v>508</v>
      </c>
      <c r="G138" s="12"/>
      <c r="H138" s="188">
        <v>65</v>
      </c>
      <c r="I138" s="189"/>
      <c r="J138" s="12"/>
      <c r="K138" s="12"/>
      <c r="L138" s="185"/>
      <c r="M138" s="190"/>
      <c r="N138" s="191"/>
      <c r="O138" s="191"/>
      <c r="P138" s="191"/>
      <c r="Q138" s="191"/>
      <c r="R138" s="191"/>
      <c r="S138" s="191"/>
      <c r="T138" s="19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186" t="s">
        <v>170</v>
      </c>
      <c r="AU138" s="186" t="s">
        <v>89</v>
      </c>
      <c r="AV138" s="12" t="s">
        <v>89</v>
      </c>
      <c r="AW138" s="12" t="s">
        <v>33</v>
      </c>
      <c r="AX138" s="12" t="s">
        <v>87</v>
      </c>
      <c r="AY138" s="186" t="s">
        <v>160</v>
      </c>
    </row>
    <row r="139" s="2" customFormat="1" ht="16.5" customHeight="1">
      <c r="A139" s="36"/>
      <c r="B139" s="164"/>
      <c r="C139" s="165" t="s">
        <v>159</v>
      </c>
      <c r="D139" s="165" t="s">
        <v>161</v>
      </c>
      <c r="E139" s="166" t="s">
        <v>270</v>
      </c>
      <c r="F139" s="167" t="s">
        <v>271</v>
      </c>
      <c r="G139" s="168" t="s">
        <v>255</v>
      </c>
      <c r="H139" s="169">
        <v>22.800000000000001</v>
      </c>
      <c r="I139" s="170"/>
      <c r="J139" s="171">
        <f>ROUND(I139*H139,2)</f>
        <v>0</v>
      </c>
      <c r="K139" s="172"/>
      <c r="L139" s="37"/>
      <c r="M139" s="173" t="s">
        <v>1</v>
      </c>
      <c r="N139" s="174" t="s">
        <v>44</v>
      </c>
      <c r="O139" s="75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77" t="s">
        <v>159</v>
      </c>
      <c r="AT139" s="177" t="s">
        <v>161</v>
      </c>
      <c r="AU139" s="177" t="s">
        <v>89</v>
      </c>
      <c r="AY139" s="17" t="s">
        <v>160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7" t="s">
        <v>87</v>
      </c>
      <c r="BK139" s="178">
        <f>ROUND(I139*H139,2)</f>
        <v>0</v>
      </c>
      <c r="BL139" s="17" t="s">
        <v>159</v>
      </c>
      <c r="BM139" s="177" t="s">
        <v>272</v>
      </c>
    </row>
    <row r="140" s="2" customFormat="1">
      <c r="A140" s="36"/>
      <c r="B140" s="37"/>
      <c r="C140" s="36"/>
      <c r="D140" s="179" t="s">
        <v>167</v>
      </c>
      <c r="E140" s="36"/>
      <c r="F140" s="180" t="s">
        <v>271</v>
      </c>
      <c r="G140" s="36"/>
      <c r="H140" s="36"/>
      <c r="I140" s="181"/>
      <c r="J140" s="36"/>
      <c r="K140" s="36"/>
      <c r="L140" s="37"/>
      <c r="M140" s="182"/>
      <c r="N140" s="183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167</v>
      </c>
      <c r="AU140" s="17" t="s">
        <v>89</v>
      </c>
    </row>
    <row r="141" s="2" customFormat="1">
      <c r="A141" s="36"/>
      <c r="B141" s="37"/>
      <c r="C141" s="36"/>
      <c r="D141" s="179" t="s">
        <v>168</v>
      </c>
      <c r="E141" s="36"/>
      <c r="F141" s="184" t="s">
        <v>273</v>
      </c>
      <c r="G141" s="36"/>
      <c r="H141" s="36"/>
      <c r="I141" s="181"/>
      <c r="J141" s="36"/>
      <c r="K141" s="36"/>
      <c r="L141" s="37"/>
      <c r="M141" s="182"/>
      <c r="N141" s="183"/>
      <c r="O141" s="75"/>
      <c r="P141" s="75"/>
      <c r="Q141" s="75"/>
      <c r="R141" s="75"/>
      <c r="S141" s="75"/>
      <c r="T141" s="7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7" t="s">
        <v>168</v>
      </c>
      <c r="AU141" s="17" t="s">
        <v>89</v>
      </c>
    </row>
    <row r="142" s="12" customFormat="1">
      <c r="A142" s="12"/>
      <c r="B142" s="185"/>
      <c r="C142" s="12"/>
      <c r="D142" s="179" t="s">
        <v>170</v>
      </c>
      <c r="E142" s="186" t="s">
        <v>1</v>
      </c>
      <c r="F142" s="187" t="s">
        <v>509</v>
      </c>
      <c r="G142" s="12"/>
      <c r="H142" s="188">
        <v>22.800000000000001</v>
      </c>
      <c r="I142" s="189"/>
      <c r="J142" s="12"/>
      <c r="K142" s="12"/>
      <c r="L142" s="185"/>
      <c r="M142" s="190"/>
      <c r="N142" s="191"/>
      <c r="O142" s="191"/>
      <c r="P142" s="191"/>
      <c r="Q142" s="191"/>
      <c r="R142" s="191"/>
      <c r="S142" s="191"/>
      <c r="T142" s="19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186" t="s">
        <v>170</v>
      </c>
      <c r="AU142" s="186" t="s">
        <v>89</v>
      </c>
      <c r="AV142" s="12" t="s">
        <v>89</v>
      </c>
      <c r="AW142" s="12" t="s">
        <v>33</v>
      </c>
      <c r="AX142" s="12" t="s">
        <v>87</v>
      </c>
      <c r="AY142" s="186" t="s">
        <v>160</v>
      </c>
    </row>
    <row r="143" s="2" customFormat="1" ht="21.75" customHeight="1">
      <c r="A143" s="36"/>
      <c r="B143" s="164"/>
      <c r="C143" s="165" t="s">
        <v>210</v>
      </c>
      <c r="D143" s="165" t="s">
        <v>161</v>
      </c>
      <c r="E143" s="166" t="s">
        <v>285</v>
      </c>
      <c r="F143" s="167" t="s">
        <v>286</v>
      </c>
      <c r="G143" s="168" t="s">
        <v>287</v>
      </c>
      <c r="H143" s="169">
        <v>114</v>
      </c>
      <c r="I143" s="170"/>
      <c r="J143" s="171">
        <f>ROUND(I143*H143,2)</f>
        <v>0</v>
      </c>
      <c r="K143" s="172"/>
      <c r="L143" s="37"/>
      <c r="M143" s="173" t="s">
        <v>1</v>
      </c>
      <c r="N143" s="174" t="s">
        <v>44</v>
      </c>
      <c r="O143" s="75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77" t="s">
        <v>159</v>
      </c>
      <c r="AT143" s="177" t="s">
        <v>161</v>
      </c>
      <c r="AU143" s="177" t="s">
        <v>89</v>
      </c>
      <c r="AY143" s="17" t="s">
        <v>160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7" t="s">
        <v>87</v>
      </c>
      <c r="BK143" s="178">
        <f>ROUND(I143*H143,2)</f>
        <v>0</v>
      </c>
      <c r="BL143" s="17" t="s">
        <v>159</v>
      </c>
      <c r="BM143" s="177" t="s">
        <v>288</v>
      </c>
    </row>
    <row r="144" s="2" customFormat="1">
      <c r="A144" s="36"/>
      <c r="B144" s="37"/>
      <c r="C144" s="36"/>
      <c r="D144" s="179" t="s">
        <v>167</v>
      </c>
      <c r="E144" s="36"/>
      <c r="F144" s="180" t="s">
        <v>286</v>
      </c>
      <c r="G144" s="36"/>
      <c r="H144" s="36"/>
      <c r="I144" s="181"/>
      <c r="J144" s="36"/>
      <c r="K144" s="36"/>
      <c r="L144" s="37"/>
      <c r="M144" s="182"/>
      <c r="N144" s="183"/>
      <c r="O144" s="75"/>
      <c r="P144" s="75"/>
      <c r="Q144" s="75"/>
      <c r="R144" s="75"/>
      <c r="S144" s="75"/>
      <c r="T144" s="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167</v>
      </c>
      <c r="AU144" s="17" t="s">
        <v>89</v>
      </c>
    </row>
    <row r="145" s="2" customFormat="1">
      <c r="A145" s="36"/>
      <c r="B145" s="37"/>
      <c r="C145" s="36"/>
      <c r="D145" s="179" t="s">
        <v>168</v>
      </c>
      <c r="E145" s="36"/>
      <c r="F145" s="184" t="s">
        <v>289</v>
      </c>
      <c r="G145" s="36"/>
      <c r="H145" s="36"/>
      <c r="I145" s="181"/>
      <c r="J145" s="36"/>
      <c r="K145" s="36"/>
      <c r="L145" s="37"/>
      <c r="M145" s="182"/>
      <c r="N145" s="183"/>
      <c r="O145" s="75"/>
      <c r="P145" s="75"/>
      <c r="Q145" s="75"/>
      <c r="R145" s="75"/>
      <c r="S145" s="75"/>
      <c r="T145" s="7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7" t="s">
        <v>168</v>
      </c>
      <c r="AU145" s="17" t="s">
        <v>89</v>
      </c>
    </row>
    <row r="146" s="12" customFormat="1">
      <c r="A146" s="12"/>
      <c r="B146" s="185"/>
      <c r="C146" s="12"/>
      <c r="D146" s="179" t="s">
        <v>170</v>
      </c>
      <c r="E146" s="186" t="s">
        <v>1</v>
      </c>
      <c r="F146" s="187" t="s">
        <v>510</v>
      </c>
      <c r="G146" s="12"/>
      <c r="H146" s="188">
        <v>114</v>
      </c>
      <c r="I146" s="189"/>
      <c r="J146" s="12"/>
      <c r="K146" s="12"/>
      <c r="L146" s="185"/>
      <c r="M146" s="190"/>
      <c r="N146" s="191"/>
      <c r="O146" s="191"/>
      <c r="P146" s="191"/>
      <c r="Q146" s="191"/>
      <c r="R146" s="191"/>
      <c r="S146" s="191"/>
      <c r="T146" s="19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186" t="s">
        <v>170</v>
      </c>
      <c r="AU146" s="186" t="s">
        <v>89</v>
      </c>
      <c r="AV146" s="12" t="s">
        <v>89</v>
      </c>
      <c r="AW146" s="12" t="s">
        <v>33</v>
      </c>
      <c r="AX146" s="12" t="s">
        <v>87</v>
      </c>
      <c r="AY146" s="186" t="s">
        <v>160</v>
      </c>
    </row>
    <row r="147" s="2" customFormat="1" ht="16.5" customHeight="1">
      <c r="A147" s="36"/>
      <c r="B147" s="164"/>
      <c r="C147" s="165" t="s">
        <v>215</v>
      </c>
      <c r="D147" s="165" t="s">
        <v>161</v>
      </c>
      <c r="E147" s="166" t="s">
        <v>291</v>
      </c>
      <c r="F147" s="167" t="s">
        <v>292</v>
      </c>
      <c r="G147" s="168" t="s">
        <v>287</v>
      </c>
      <c r="H147" s="169">
        <v>137</v>
      </c>
      <c r="I147" s="170"/>
      <c r="J147" s="171">
        <f>ROUND(I147*H147,2)</f>
        <v>0</v>
      </c>
      <c r="K147" s="172"/>
      <c r="L147" s="37"/>
      <c r="M147" s="173" t="s">
        <v>1</v>
      </c>
      <c r="N147" s="174" t="s">
        <v>44</v>
      </c>
      <c r="O147" s="75"/>
      <c r="P147" s="175">
        <f>O147*H147</f>
        <v>0</v>
      </c>
      <c r="Q147" s="175">
        <v>0</v>
      </c>
      <c r="R147" s="175">
        <f>Q147*H147</f>
        <v>0</v>
      </c>
      <c r="S147" s="175">
        <v>0</v>
      </c>
      <c r="T147" s="17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77" t="s">
        <v>159</v>
      </c>
      <c r="AT147" s="177" t="s">
        <v>161</v>
      </c>
      <c r="AU147" s="177" t="s">
        <v>89</v>
      </c>
      <c r="AY147" s="17" t="s">
        <v>160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17" t="s">
        <v>87</v>
      </c>
      <c r="BK147" s="178">
        <f>ROUND(I147*H147,2)</f>
        <v>0</v>
      </c>
      <c r="BL147" s="17" t="s">
        <v>159</v>
      </c>
      <c r="BM147" s="177" t="s">
        <v>293</v>
      </c>
    </row>
    <row r="148" s="2" customFormat="1">
      <c r="A148" s="36"/>
      <c r="B148" s="37"/>
      <c r="C148" s="36"/>
      <c r="D148" s="179" t="s">
        <v>167</v>
      </c>
      <c r="E148" s="36"/>
      <c r="F148" s="180" t="s">
        <v>292</v>
      </c>
      <c r="G148" s="36"/>
      <c r="H148" s="36"/>
      <c r="I148" s="181"/>
      <c r="J148" s="36"/>
      <c r="K148" s="36"/>
      <c r="L148" s="37"/>
      <c r="M148" s="182"/>
      <c r="N148" s="183"/>
      <c r="O148" s="75"/>
      <c r="P148" s="75"/>
      <c r="Q148" s="75"/>
      <c r="R148" s="75"/>
      <c r="S148" s="75"/>
      <c r="T148" s="7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7" t="s">
        <v>167</v>
      </c>
      <c r="AU148" s="17" t="s">
        <v>89</v>
      </c>
    </row>
    <row r="149" s="2" customFormat="1">
      <c r="A149" s="36"/>
      <c r="B149" s="37"/>
      <c r="C149" s="36"/>
      <c r="D149" s="179" t="s">
        <v>168</v>
      </c>
      <c r="E149" s="36"/>
      <c r="F149" s="184" t="s">
        <v>294</v>
      </c>
      <c r="G149" s="36"/>
      <c r="H149" s="36"/>
      <c r="I149" s="181"/>
      <c r="J149" s="36"/>
      <c r="K149" s="36"/>
      <c r="L149" s="37"/>
      <c r="M149" s="182"/>
      <c r="N149" s="183"/>
      <c r="O149" s="75"/>
      <c r="P149" s="75"/>
      <c r="Q149" s="75"/>
      <c r="R149" s="75"/>
      <c r="S149" s="75"/>
      <c r="T149" s="7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7" t="s">
        <v>168</v>
      </c>
      <c r="AU149" s="17" t="s">
        <v>89</v>
      </c>
    </row>
    <row r="150" s="12" customFormat="1">
      <c r="A150" s="12"/>
      <c r="B150" s="185"/>
      <c r="C150" s="12"/>
      <c r="D150" s="179" t="s">
        <v>170</v>
      </c>
      <c r="E150" s="186" t="s">
        <v>1</v>
      </c>
      <c r="F150" s="187" t="s">
        <v>511</v>
      </c>
      <c r="G150" s="12"/>
      <c r="H150" s="188">
        <v>137</v>
      </c>
      <c r="I150" s="189"/>
      <c r="J150" s="12"/>
      <c r="K150" s="12"/>
      <c r="L150" s="185"/>
      <c r="M150" s="190"/>
      <c r="N150" s="191"/>
      <c r="O150" s="191"/>
      <c r="P150" s="191"/>
      <c r="Q150" s="191"/>
      <c r="R150" s="191"/>
      <c r="S150" s="191"/>
      <c r="T150" s="19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186" t="s">
        <v>170</v>
      </c>
      <c r="AU150" s="186" t="s">
        <v>89</v>
      </c>
      <c r="AV150" s="12" t="s">
        <v>89</v>
      </c>
      <c r="AW150" s="12" t="s">
        <v>33</v>
      </c>
      <c r="AX150" s="12" t="s">
        <v>87</v>
      </c>
      <c r="AY150" s="186" t="s">
        <v>160</v>
      </c>
    </row>
    <row r="151" s="2" customFormat="1" ht="33" customHeight="1">
      <c r="A151" s="36"/>
      <c r="B151" s="164"/>
      <c r="C151" s="165" t="s">
        <v>236</v>
      </c>
      <c r="D151" s="165" t="s">
        <v>161</v>
      </c>
      <c r="E151" s="166" t="s">
        <v>424</v>
      </c>
      <c r="F151" s="167" t="s">
        <v>425</v>
      </c>
      <c r="G151" s="168" t="s">
        <v>356</v>
      </c>
      <c r="H151" s="169">
        <v>7</v>
      </c>
      <c r="I151" s="170"/>
      <c r="J151" s="171">
        <f>ROUND(I151*H151,2)</f>
        <v>0</v>
      </c>
      <c r="K151" s="172"/>
      <c r="L151" s="37"/>
      <c r="M151" s="173" t="s">
        <v>1</v>
      </c>
      <c r="N151" s="174" t="s">
        <v>44</v>
      </c>
      <c r="O151" s="75"/>
      <c r="P151" s="175">
        <f>O151*H151</f>
        <v>0</v>
      </c>
      <c r="Q151" s="175">
        <v>0</v>
      </c>
      <c r="R151" s="175">
        <f>Q151*H151</f>
        <v>0</v>
      </c>
      <c r="S151" s="175">
        <v>0</v>
      </c>
      <c r="T151" s="17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77" t="s">
        <v>159</v>
      </c>
      <c r="AT151" s="177" t="s">
        <v>161</v>
      </c>
      <c r="AU151" s="177" t="s">
        <v>89</v>
      </c>
      <c r="AY151" s="17" t="s">
        <v>160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7" t="s">
        <v>87</v>
      </c>
      <c r="BK151" s="178">
        <f>ROUND(I151*H151,2)</f>
        <v>0</v>
      </c>
      <c r="BL151" s="17" t="s">
        <v>159</v>
      </c>
      <c r="BM151" s="177" t="s">
        <v>426</v>
      </c>
    </row>
    <row r="152" s="2" customFormat="1">
      <c r="A152" s="36"/>
      <c r="B152" s="37"/>
      <c r="C152" s="36"/>
      <c r="D152" s="179" t="s">
        <v>167</v>
      </c>
      <c r="E152" s="36"/>
      <c r="F152" s="180" t="s">
        <v>425</v>
      </c>
      <c r="G152" s="36"/>
      <c r="H152" s="36"/>
      <c r="I152" s="181"/>
      <c r="J152" s="36"/>
      <c r="K152" s="36"/>
      <c r="L152" s="37"/>
      <c r="M152" s="182"/>
      <c r="N152" s="183"/>
      <c r="O152" s="75"/>
      <c r="P152" s="75"/>
      <c r="Q152" s="75"/>
      <c r="R152" s="75"/>
      <c r="S152" s="75"/>
      <c r="T152" s="7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7" t="s">
        <v>167</v>
      </c>
      <c r="AU152" s="17" t="s">
        <v>89</v>
      </c>
    </row>
    <row r="153" s="2" customFormat="1">
      <c r="A153" s="36"/>
      <c r="B153" s="37"/>
      <c r="C153" s="36"/>
      <c r="D153" s="179" t="s">
        <v>168</v>
      </c>
      <c r="E153" s="36"/>
      <c r="F153" s="184" t="s">
        <v>427</v>
      </c>
      <c r="G153" s="36"/>
      <c r="H153" s="36"/>
      <c r="I153" s="181"/>
      <c r="J153" s="36"/>
      <c r="K153" s="36"/>
      <c r="L153" s="37"/>
      <c r="M153" s="182"/>
      <c r="N153" s="183"/>
      <c r="O153" s="75"/>
      <c r="P153" s="75"/>
      <c r="Q153" s="75"/>
      <c r="R153" s="75"/>
      <c r="S153" s="75"/>
      <c r="T153" s="7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7" t="s">
        <v>168</v>
      </c>
      <c r="AU153" s="17" t="s">
        <v>89</v>
      </c>
    </row>
    <row r="154" s="12" customFormat="1">
      <c r="A154" s="12"/>
      <c r="B154" s="185"/>
      <c r="C154" s="12"/>
      <c r="D154" s="179" t="s">
        <v>170</v>
      </c>
      <c r="E154" s="186" t="s">
        <v>1</v>
      </c>
      <c r="F154" s="187" t="s">
        <v>512</v>
      </c>
      <c r="G154" s="12"/>
      <c r="H154" s="188">
        <v>4</v>
      </c>
      <c r="I154" s="189"/>
      <c r="J154" s="12"/>
      <c r="K154" s="12"/>
      <c r="L154" s="185"/>
      <c r="M154" s="190"/>
      <c r="N154" s="191"/>
      <c r="O154" s="191"/>
      <c r="P154" s="191"/>
      <c r="Q154" s="191"/>
      <c r="R154" s="191"/>
      <c r="S154" s="191"/>
      <c r="T154" s="19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186" t="s">
        <v>170</v>
      </c>
      <c r="AU154" s="186" t="s">
        <v>89</v>
      </c>
      <c r="AV154" s="12" t="s">
        <v>89</v>
      </c>
      <c r="AW154" s="12" t="s">
        <v>33</v>
      </c>
      <c r="AX154" s="12" t="s">
        <v>79</v>
      </c>
      <c r="AY154" s="186" t="s">
        <v>160</v>
      </c>
    </row>
    <row r="155" s="12" customFormat="1">
      <c r="A155" s="12"/>
      <c r="B155" s="185"/>
      <c r="C155" s="12"/>
      <c r="D155" s="179" t="s">
        <v>170</v>
      </c>
      <c r="E155" s="186" t="s">
        <v>1</v>
      </c>
      <c r="F155" s="187" t="s">
        <v>513</v>
      </c>
      <c r="G155" s="12"/>
      <c r="H155" s="188">
        <v>3</v>
      </c>
      <c r="I155" s="189"/>
      <c r="J155" s="12"/>
      <c r="K155" s="12"/>
      <c r="L155" s="185"/>
      <c r="M155" s="190"/>
      <c r="N155" s="191"/>
      <c r="O155" s="191"/>
      <c r="P155" s="191"/>
      <c r="Q155" s="191"/>
      <c r="R155" s="191"/>
      <c r="S155" s="191"/>
      <c r="T155" s="19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186" t="s">
        <v>170</v>
      </c>
      <c r="AU155" s="186" t="s">
        <v>89</v>
      </c>
      <c r="AV155" s="12" t="s">
        <v>89</v>
      </c>
      <c r="AW155" s="12" t="s">
        <v>33</v>
      </c>
      <c r="AX155" s="12" t="s">
        <v>79</v>
      </c>
      <c r="AY155" s="186" t="s">
        <v>160</v>
      </c>
    </row>
    <row r="156" s="2" customFormat="1" ht="16.5" customHeight="1">
      <c r="A156" s="36"/>
      <c r="B156" s="164"/>
      <c r="C156" s="165" t="s">
        <v>237</v>
      </c>
      <c r="D156" s="165" t="s">
        <v>161</v>
      </c>
      <c r="E156" s="166" t="s">
        <v>429</v>
      </c>
      <c r="F156" s="167" t="s">
        <v>430</v>
      </c>
      <c r="G156" s="168" t="s">
        <v>255</v>
      </c>
      <c r="H156" s="169">
        <v>0.20999999999999999</v>
      </c>
      <c r="I156" s="170"/>
      <c r="J156" s="171">
        <f>ROUND(I156*H156,2)</f>
        <v>0</v>
      </c>
      <c r="K156" s="172"/>
      <c r="L156" s="37"/>
      <c r="M156" s="173" t="s">
        <v>1</v>
      </c>
      <c r="N156" s="174" t="s">
        <v>44</v>
      </c>
      <c r="O156" s="75"/>
      <c r="P156" s="175">
        <f>O156*H156</f>
        <v>0</v>
      </c>
      <c r="Q156" s="175">
        <v>0</v>
      </c>
      <c r="R156" s="175">
        <f>Q156*H156</f>
        <v>0</v>
      </c>
      <c r="S156" s="175">
        <v>0</v>
      </c>
      <c r="T156" s="17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77" t="s">
        <v>159</v>
      </c>
      <c r="AT156" s="177" t="s">
        <v>161</v>
      </c>
      <c r="AU156" s="177" t="s">
        <v>89</v>
      </c>
      <c r="AY156" s="17" t="s">
        <v>160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7" t="s">
        <v>87</v>
      </c>
      <c r="BK156" s="178">
        <f>ROUND(I156*H156,2)</f>
        <v>0</v>
      </c>
      <c r="BL156" s="17" t="s">
        <v>159</v>
      </c>
      <c r="BM156" s="177" t="s">
        <v>431</v>
      </c>
    </row>
    <row r="157" s="2" customFormat="1">
      <c r="A157" s="36"/>
      <c r="B157" s="37"/>
      <c r="C157" s="36"/>
      <c r="D157" s="179" t="s">
        <v>167</v>
      </c>
      <c r="E157" s="36"/>
      <c r="F157" s="180" t="s">
        <v>430</v>
      </c>
      <c r="G157" s="36"/>
      <c r="H157" s="36"/>
      <c r="I157" s="181"/>
      <c r="J157" s="36"/>
      <c r="K157" s="36"/>
      <c r="L157" s="37"/>
      <c r="M157" s="182"/>
      <c r="N157" s="183"/>
      <c r="O157" s="75"/>
      <c r="P157" s="75"/>
      <c r="Q157" s="75"/>
      <c r="R157" s="75"/>
      <c r="S157" s="75"/>
      <c r="T157" s="7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7" t="s">
        <v>167</v>
      </c>
      <c r="AU157" s="17" t="s">
        <v>89</v>
      </c>
    </row>
    <row r="158" s="2" customFormat="1">
      <c r="A158" s="36"/>
      <c r="B158" s="37"/>
      <c r="C158" s="36"/>
      <c r="D158" s="179" t="s">
        <v>168</v>
      </c>
      <c r="E158" s="36"/>
      <c r="F158" s="184" t="s">
        <v>432</v>
      </c>
      <c r="G158" s="36"/>
      <c r="H158" s="36"/>
      <c r="I158" s="181"/>
      <c r="J158" s="36"/>
      <c r="K158" s="36"/>
      <c r="L158" s="37"/>
      <c r="M158" s="182"/>
      <c r="N158" s="183"/>
      <c r="O158" s="75"/>
      <c r="P158" s="75"/>
      <c r="Q158" s="75"/>
      <c r="R158" s="75"/>
      <c r="S158" s="75"/>
      <c r="T158" s="7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7" t="s">
        <v>168</v>
      </c>
      <c r="AU158" s="17" t="s">
        <v>89</v>
      </c>
    </row>
    <row r="159" s="12" customFormat="1">
      <c r="A159" s="12"/>
      <c r="B159" s="185"/>
      <c r="C159" s="12"/>
      <c r="D159" s="179" t="s">
        <v>170</v>
      </c>
      <c r="E159" s="186" t="s">
        <v>1</v>
      </c>
      <c r="F159" s="187" t="s">
        <v>514</v>
      </c>
      <c r="G159" s="12"/>
      <c r="H159" s="188">
        <v>0.20999999999999999</v>
      </c>
      <c r="I159" s="189"/>
      <c r="J159" s="12"/>
      <c r="K159" s="12"/>
      <c r="L159" s="185"/>
      <c r="M159" s="190"/>
      <c r="N159" s="191"/>
      <c r="O159" s="191"/>
      <c r="P159" s="191"/>
      <c r="Q159" s="191"/>
      <c r="R159" s="191"/>
      <c r="S159" s="191"/>
      <c r="T159" s="19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186" t="s">
        <v>170</v>
      </c>
      <c r="AU159" s="186" t="s">
        <v>89</v>
      </c>
      <c r="AV159" s="12" t="s">
        <v>89</v>
      </c>
      <c r="AW159" s="12" t="s">
        <v>33</v>
      </c>
      <c r="AX159" s="12" t="s">
        <v>87</v>
      </c>
      <c r="AY159" s="186" t="s">
        <v>160</v>
      </c>
    </row>
    <row r="160" s="11" customFormat="1" ht="22.8" customHeight="1">
      <c r="A160" s="11"/>
      <c r="B160" s="153"/>
      <c r="C160" s="11"/>
      <c r="D160" s="154" t="s">
        <v>78</v>
      </c>
      <c r="E160" s="200" t="s">
        <v>89</v>
      </c>
      <c r="F160" s="200" t="s">
        <v>296</v>
      </c>
      <c r="G160" s="11"/>
      <c r="H160" s="11"/>
      <c r="I160" s="156"/>
      <c r="J160" s="201">
        <f>BK160</f>
        <v>0</v>
      </c>
      <c r="K160" s="11"/>
      <c r="L160" s="153"/>
      <c r="M160" s="158"/>
      <c r="N160" s="159"/>
      <c r="O160" s="159"/>
      <c r="P160" s="160">
        <f>SUM(P161:P165)</f>
        <v>0</v>
      </c>
      <c r="Q160" s="159"/>
      <c r="R160" s="160">
        <f>SUM(R161:R165)</f>
        <v>0</v>
      </c>
      <c r="S160" s="159"/>
      <c r="T160" s="161">
        <f>SUM(T161:T165)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154" t="s">
        <v>87</v>
      </c>
      <c r="AT160" s="162" t="s">
        <v>78</v>
      </c>
      <c r="AU160" s="162" t="s">
        <v>87</v>
      </c>
      <c r="AY160" s="154" t="s">
        <v>160</v>
      </c>
      <c r="BK160" s="163">
        <f>SUM(BK161:BK165)</f>
        <v>0</v>
      </c>
    </row>
    <row r="161" s="2" customFormat="1" ht="16.5" customHeight="1">
      <c r="A161" s="36"/>
      <c r="B161" s="164"/>
      <c r="C161" s="165" t="s">
        <v>239</v>
      </c>
      <c r="D161" s="165" t="s">
        <v>161</v>
      </c>
      <c r="E161" s="166" t="s">
        <v>297</v>
      </c>
      <c r="F161" s="167" t="s">
        <v>298</v>
      </c>
      <c r="G161" s="168" t="s">
        <v>255</v>
      </c>
      <c r="H161" s="169">
        <v>134.40000000000001</v>
      </c>
      <c r="I161" s="170"/>
      <c r="J161" s="171">
        <f>ROUND(I161*H161,2)</f>
        <v>0</v>
      </c>
      <c r="K161" s="172"/>
      <c r="L161" s="37"/>
      <c r="M161" s="173" t="s">
        <v>1</v>
      </c>
      <c r="N161" s="174" t="s">
        <v>44</v>
      </c>
      <c r="O161" s="75"/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77" t="s">
        <v>159</v>
      </c>
      <c r="AT161" s="177" t="s">
        <v>161</v>
      </c>
      <c r="AU161" s="177" t="s">
        <v>89</v>
      </c>
      <c r="AY161" s="17" t="s">
        <v>160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7" t="s">
        <v>87</v>
      </c>
      <c r="BK161" s="178">
        <f>ROUND(I161*H161,2)</f>
        <v>0</v>
      </c>
      <c r="BL161" s="17" t="s">
        <v>159</v>
      </c>
      <c r="BM161" s="177" t="s">
        <v>299</v>
      </c>
    </row>
    <row r="162" s="2" customFormat="1">
      <c r="A162" s="36"/>
      <c r="B162" s="37"/>
      <c r="C162" s="36"/>
      <c r="D162" s="179" t="s">
        <v>167</v>
      </c>
      <c r="E162" s="36"/>
      <c r="F162" s="180" t="s">
        <v>300</v>
      </c>
      <c r="G162" s="36"/>
      <c r="H162" s="36"/>
      <c r="I162" s="181"/>
      <c r="J162" s="36"/>
      <c r="K162" s="36"/>
      <c r="L162" s="37"/>
      <c r="M162" s="182"/>
      <c r="N162" s="183"/>
      <c r="O162" s="75"/>
      <c r="P162" s="75"/>
      <c r="Q162" s="75"/>
      <c r="R162" s="75"/>
      <c r="S162" s="75"/>
      <c r="T162" s="7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7" t="s">
        <v>167</v>
      </c>
      <c r="AU162" s="17" t="s">
        <v>89</v>
      </c>
    </row>
    <row r="163" s="2" customFormat="1">
      <c r="A163" s="36"/>
      <c r="B163" s="37"/>
      <c r="C163" s="36"/>
      <c r="D163" s="179" t="s">
        <v>168</v>
      </c>
      <c r="E163" s="36"/>
      <c r="F163" s="184" t="s">
        <v>301</v>
      </c>
      <c r="G163" s="36"/>
      <c r="H163" s="36"/>
      <c r="I163" s="181"/>
      <c r="J163" s="36"/>
      <c r="K163" s="36"/>
      <c r="L163" s="37"/>
      <c r="M163" s="182"/>
      <c r="N163" s="183"/>
      <c r="O163" s="75"/>
      <c r="P163" s="75"/>
      <c r="Q163" s="75"/>
      <c r="R163" s="75"/>
      <c r="S163" s="75"/>
      <c r="T163" s="7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7" t="s">
        <v>168</v>
      </c>
      <c r="AU163" s="17" t="s">
        <v>89</v>
      </c>
    </row>
    <row r="164" s="14" customFormat="1">
      <c r="A164" s="14"/>
      <c r="B164" s="202"/>
      <c r="C164" s="14"/>
      <c r="D164" s="179" t="s">
        <v>170</v>
      </c>
      <c r="E164" s="203" t="s">
        <v>1</v>
      </c>
      <c r="F164" s="204" t="s">
        <v>302</v>
      </c>
      <c r="G164" s="14"/>
      <c r="H164" s="203" t="s">
        <v>1</v>
      </c>
      <c r="I164" s="205"/>
      <c r="J164" s="14"/>
      <c r="K164" s="14"/>
      <c r="L164" s="202"/>
      <c r="M164" s="206"/>
      <c r="N164" s="207"/>
      <c r="O164" s="207"/>
      <c r="P164" s="207"/>
      <c r="Q164" s="207"/>
      <c r="R164" s="207"/>
      <c r="S164" s="207"/>
      <c r="T164" s="20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03" t="s">
        <v>170</v>
      </c>
      <c r="AU164" s="203" t="s">
        <v>89</v>
      </c>
      <c r="AV164" s="14" t="s">
        <v>87</v>
      </c>
      <c r="AW164" s="14" t="s">
        <v>33</v>
      </c>
      <c r="AX164" s="14" t="s">
        <v>79</v>
      </c>
      <c r="AY164" s="203" t="s">
        <v>160</v>
      </c>
    </row>
    <row r="165" s="12" customFormat="1">
      <c r="A165" s="12"/>
      <c r="B165" s="185"/>
      <c r="C165" s="12"/>
      <c r="D165" s="179" t="s">
        <v>170</v>
      </c>
      <c r="E165" s="186" t="s">
        <v>1</v>
      </c>
      <c r="F165" s="187" t="s">
        <v>507</v>
      </c>
      <c r="G165" s="12"/>
      <c r="H165" s="188">
        <v>134.40000000000001</v>
      </c>
      <c r="I165" s="189"/>
      <c r="J165" s="12"/>
      <c r="K165" s="12"/>
      <c r="L165" s="185"/>
      <c r="M165" s="190"/>
      <c r="N165" s="191"/>
      <c r="O165" s="191"/>
      <c r="P165" s="191"/>
      <c r="Q165" s="191"/>
      <c r="R165" s="191"/>
      <c r="S165" s="191"/>
      <c r="T165" s="19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186" t="s">
        <v>170</v>
      </c>
      <c r="AU165" s="186" t="s">
        <v>89</v>
      </c>
      <c r="AV165" s="12" t="s">
        <v>89</v>
      </c>
      <c r="AW165" s="12" t="s">
        <v>33</v>
      </c>
      <c r="AX165" s="12" t="s">
        <v>79</v>
      </c>
      <c r="AY165" s="186" t="s">
        <v>160</v>
      </c>
    </row>
    <row r="166" s="11" customFormat="1" ht="22.8" customHeight="1">
      <c r="A166" s="11"/>
      <c r="B166" s="153"/>
      <c r="C166" s="11"/>
      <c r="D166" s="154" t="s">
        <v>78</v>
      </c>
      <c r="E166" s="200" t="s">
        <v>210</v>
      </c>
      <c r="F166" s="200" t="s">
        <v>322</v>
      </c>
      <c r="G166" s="11"/>
      <c r="H166" s="11"/>
      <c r="I166" s="156"/>
      <c r="J166" s="201">
        <f>BK166</f>
        <v>0</v>
      </c>
      <c r="K166" s="11"/>
      <c r="L166" s="153"/>
      <c r="M166" s="158"/>
      <c r="N166" s="159"/>
      <c r="O166" s="159"/>
      <c r="P166" s="160">
        <f>SUM(P167:P189)</f>
        <v>0</v>
      </c>
      <c r="Q166" s="159"/>
      <c r="R166" s="160">
        <f>SUM(R167:R189)</f>
        <v>0</v>
      </c>
      <c r="S166" s="159"/>
      <c r="T166" s="161">
        <f>SUM(T167:T189)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154" t="s">
        <v>87</v>
      </c>
      <c r="AT166" s="162" t="s">
        <v>78</v>
      </c>
      <c r="AU166" s="162" t="s">
        <v>87</v>
      </c>
      <c r="AY166" s="154" t="s">
        <v>160</v>
      </c>
      <c r="BK166" s="163">
        <f>SUM(BK167:BK189)</f>
        <v>0</v>
      </c>
    </row>
    <row r="167" s="2" customFormat="1" ht="16.5" customHeight="1">
      <c r="A167" s="36"/>
      <c r="B167" s="164"/>
      <c r="C167" s="165" t="s">
        <v>303</v>
      </c>
      <c r="D167" s="165" t="s">
        <v>161</v>
      </c>
      <c r="E167" s="166" t="s">
        <v>324</v>
      </c>
      <c r="F167" s="167" t="s">
        <v>325</v>
      </c>
      <c r="G167" s="168" t="s">
        <v>255</v>
      </c>
      <c r="H167" s="169">
        <v>91.084000000000003</v>
      </c>
      <c r="I167" s="170"/>
      <c r="J167" s="171">
        <f>ROUND(I167*H167,2)</f>
        <v>0</v>
      </c>
      <c r="K167" s="172"/>
      <c r="L167" s="37"/>
      <c r="M167" s="173" t="s">
        <v>1</v>
      </c>
      <c r="N167" s="174" t="s">
        <v>44</v>
      </c>
      <c r="O167" s="75"/>
      <c r="P167" s="175">
        <f>O167*H167</f>
        <v>0</v>
      </c>
      <c r="Q167" s="175">
        <v>0</v>
      </c>
      <c r="R167" s="175">
        <f>Q167*H167</f>
        <v>0</v>
      </c>
      <c r="S167" s="175">
        <v>0</v>
      </c>
      <c r="T167" s="17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77" t="s">
        <v>159</v>
      </c>
      <c r="AT167" s="177" t="s">
        <v>161</v>
      </c>
      <c r="AU167" s="177" t="s">
        <v>89</v>
      </c>
      <c r="AY167" s="17" t="s">
        <v>160</v>
      </c>
      <c r="BE167" s="178">
        <f>IF(N167="základní",J167,0)</f>
        <v>0</v>
      </c>
      <c r="BF167" s="178">
        <f>IF(N167="snížená",J167,0)</f>
        <v>0</v>
      </c>
      <c r="BG167" s="178">
        <f>IF(N167="zákl. přenesená",J167,0)</f>
        <v>0</v>
      </c>
      <c r="BH167" s="178">
        <f>IF(N167="sníž. přenesená",J167,0)</f>
        <v>0</v>
      </c>
      <c r="BI167" s="178">
        <f>IF(N167="nulová",J167,0)</f>
        <v>0</v>
      </c>
      <c r="BJ167" s="17" t="s">
        <v>87</v>
      </c>
      <c r="BK167" s="178">
        <f>ROUND(I167*H167,2)</f>
        <v>0</v>
      </c>
      <c r="BL167" s="17" t="s">
        <v>159</v>
      </c>
      <c r="BM167" s="177" t="s">
        <v>326</v>
      </c>
    </row>
    <row r="168" s="2" customFormat="1">
      <c r="A168" s="36"/>
      <c r="B168" s="37"/>
      <c r="C168" s="36"/>
      <c r="D168" s="179" t="s">
        <v>167</v>
      </c>
      <c r="E168" s="36"/>
      <c r="F168" s="180" t="s">
        <v>325</v>
      </c>
      <c r="G168" s="36"/>
      <c r="H168" s="36"/>
      <c r="I168" s="181"/>
      <c r="J168" s="36"/>
      <c r="K168" s="36"/>
      <c r="L168" s="37"/>
      <c r="M168" s="182"/>
      <c r="N168" s="183"/>
      <c r="O168" s="75"/>
      <c r="P168" s="75"/>
      <c r="Q168" s="75"/>
      <c r="R168" s="75"/>
      <c r="S168" s="75"/>
      <c r="T168" s="7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7" t="s">
        <v>167</v>
      </c>
      <c r="AU168" s="17" t="s">
        <v>89</v>
      </c>
    </row>
    <row r="169" s="2" customFormat="1">
      <c r="A169" s="36"/>
      <c r="B169" s="37"/>
      <c r="C169" s="36"/>
      <c r="D169" s="179" t="s">
        <v>168</v>
      </c>
      <c r="E169" s="36"/>
      <c r="F169" s="184" t="s">
        <v>327</v>
      </c>
      <c r="G169" s="36"/>
      <c r="H169" s="36"/>
      <c r="I169" s="181"/>
      <c r="J169" s="36"/>
      <c r="K169" s="36"/>
      <c r="L169" s="37"/>
      <c r="M169" s="182"/>
      <c r="N169" s="183"/>
      <c r="O169" s="75"/>
      <c r="P169" s="75"/>
      <c r="Q169" s="75"/>
      <c r="R169" s="75"/>
      <c r="S169" s="75"/>
      <c r="T169" s="7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7" t="s">
        <v>168</v>
      </c>
      <c r="AU169" s="17" t="s">
        <v>89</v>
      </c>
    </row>
    <row r="170" s="12" customFormat="1">
      <c r="A170" s="12"/>
      <c r="B170" s="185"/>
      <c r="C170" s="12"/>
      <c r="D170" s="179" t="s">
        <v>170</v>
      </c>
      <c r="E170" s="186" t="s">
        <v>1</v>
      </c>
      <c r="F170" s="187" t="s">
        <v>515</v>
      </c>
      <c r="G170" s="12"/>
      <c r="H170" s="188">
        <v>53.899999999999999</v>
      </c>
      <c r="I170" s="189"/>
      <c r="J170" s="12"/>
      <c r="K170" s="12"/>
      <c r="L170" s="185"/>
      <c r="M170" s="190"/>
      <c r="N170" s="191"/>
      <c r="O170" s="191"/>
      <c r="P170" s="191"/>
      <c r="Q170" s="191"/>
      <c r="R170" s="191"/>
      <c r="S170" s="191"/>
      <c r="T170" s="19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186" t="s">
        <v>170</v>
      </c>
      <c r="AU170" s="186" t="s">
        <v>89</v>
      </c>
      <c r="AV170" s="12" t="s">
        <v>89</v>
      </c>
      <c r="AW170" s="12" t="s">
        <v>33</v>
      </c>
      <c r="AX170" s="12" t="s">
        <v>79</v>
      </c>
      <c r="AY170" s="186" t="s">
        <v>160</v>
      </c>
    </row>
    <row r="171" s="12" customFormat="1">
      <c r="A171" s="12"/>
      <c r="B171" s="185"/>
      <c r="C171" s="12"/>
      <c r="D171" s="179" t="s">
        <v>170</v>
      </c>
      <c r="E171" s="186" t="s">
        <v>1</v>
      </c>
      <c r="F171" s="187" t="s">
        <v>516</v>
      </c>
      <c r="G171" s="12"/>
      <c r="H171" s="188">
        <v>37.183999999999998</v>
      </c>
      <c r="I171" s="189"/>
      <c r="J171" s="12"/>
      <c r="K171" s="12"/>
      <c r="L171" s="185"/>
      <c r="M171" s="190"/>
      <c r="N171" s="191"/>
      <c r="O171" s="191"/>
      <c r="P171" s="191"/>
      <c r="Q171" s="191"/>
      <c r="R171" s="191"/>
      <c r="S171" s="191"/>
      <c r="T171" s="19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186" t="s">
        <v>170</v>
      </c>
      <c r="AU171" s="186" t="s">
        <v>89</v>
      </c>
      <c r="AV171" s="12" t="s">
        <v>89</v>
      </c>
      <c r="AW171" s="12" t="s">
        <v>33</v>
      </c>
      <c r="AX171" s="12" t="s">
        <v>79</v>
      </c>
      <c r="AY171" s="186" t="s">
        <v>160</v>
      </c>
    </row>
    <row r="172" s="2" customFormat="1" ht="24.15" customHeight="1">
      <c r="A172" s="36"/>
      <c r="B172" s="164"/>
      <c r="C172" s="165" t="s">
        <v>310</v>
      </c>
      <c r="D172" s="165" t="s">
        <v>161</v>
      </c>
      <c r="E172" s="166" t="s">
        <v>330</v>
      </c>
      <c r="F172" s="167" t="s">
        <v>331</v>
      </c>
      <c r="G172" s="168" t="s">
        <v>287</v>
      </c>
      <c r="H172" s="169">
        <v>166.80000000000001</v>
      </c>
      <c r="I172" s="170"/>
      <c r="J172" s="171">
        <f>ROUND(I172*H172,2)</f>
        <v>0</v>
      </c>
      <c r="K172" s="172"/>
      <c r="L172" s="37"/>
      <c r="M172" s="173" t="s">
        <v>1</v>
      </c>
      <c r="N172" s="174" t="s">
        <v>44</v>
      </c>
      <c r="O172" s="75"/>
      <c r="P172" s="175">
        <f>O172*H172</f>
        <v>0</v>
      </c>
      <c r="Q172" s="175">
        <v>0</v>
      </c>
      <c r="R172" s="175">
        <f>Q172*H172</f>
        <v>0</v>
      </c>
      <c r="S172" s="175">
        <v>0</v>
      </c>
      <c r="T172" s="17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77" t="s">
        <v>159</v>
      </c>
      <c r="AT172" s="177" t="s">
        <v>161</v>
      </c>
      <c r="AU172" s="177" t="s">
        <v>89</v>
      </c>
      <c r="AY172" s="17" t="s">
        <v>160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17" t="s">
        <v>87</v>
      </c>
      <c r="BK172" s="178">
        <f>ROUND(I172*H172,2)</f>
        <v>0</v>
      </c>
      <c r="BL172" s="17" t="s">
        <v>159</v>
      </c>
      <c r="BM172" s="177" t="s">
        <v>332</v>
      </c>
    </row>
    <row r="173" s="2" customFormat="1">
      <c r="A173" s="36"/>
      <c r="B173" s="37"/>
      <c r="C173" s="36"/>
      <c r="D173" s="179" t="s">
        <v>167</v>
      </c>
      <c r="E173" s="36"/>
      <c r="F173" s="180" t="s">
        <v>331</v>
      </c>
      <c r="G173" s="36"/>
      <c r="H173" s="36"/>
      <c r="I173" s="181"/>
      <c r="J173" s="36"/>
      <c r="K173" s="36"/>
      <c r="L173" s="37"/>
      <c r="M173" s="182"/>
      <c r="N173" s="183"/>
      <c r="O173" s="75"/>
      <c r="P173" s="75"/>
      <c r="Q173" s="75"/>
      <c r="R173" s="75"/>
      <c r="S173" s="75"/>
      <c r="T173" s="7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7" t="s">
        <v>167</v>
      </c>
      <c r="AU173" s="17" t="s">
        <v>89</v>
      </c>
    </row>
    <row r="174" s="2" customFormat="1">
      <c r="A174" s="36"/>
      <c r="B174" s="37"/>
      <c r="C174" s="36"/>
      <c r="D174" s="179" t="s">
        <v>168</v>
      </c>
      <c r="E174" s="36"/>
      <c r="F174" s="184" t="s">
        <v>333</v>
      </c>
      <c r="G174" s="36"/>
      <c r="H174" s="36"/>
      <c r="I174" s="181"/>
      <c r="J174" s="36"/>
      <c r="K174" s="36"/>
      <c r="L174" s="37"/>
      <c r="M174" s="182"/>
      <c r="N174" s="183"/>
      <c r="O174" s="75"/>
      <c r="P174" s="75"/>
      <c r="Q174" s="75"/>
      <c r="R174" s="75"/>
      <c r="S174" s="75"/>
      <c r="T174" s="7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7" t="s">
        <v>168</v>
      </c>
      <c r="AU174" s="17" t="s">
        <v>89</v>
      </c>
    </row>
    <row r="175" s="12" customFormat="1">
      <c r="A175" s="12"/>
      <c r="B175" s="185"/>
      <c r="C175" s="12"/>
      <c r="D175" s="179" t="s">
        <v>170</v>
      </c>
      <c r="E175" s="186" t="s">
        <v>1</v>
      </c>
      <c r="F175" s="187" t="s">
        <v>517</v>
      </c>
      <c r="G175" s="12"/>
      <c r="H175" s="188">
        <v>166.09999999999999</v>
      </c>
      <c r="I175" s="189"/>
      <c r="J175" s="12"/>
      <c r="K175" s="12"/>
      <c r="L175" s="185"/>
      <c r="M175" s="190"/>
      <c r="N175" s="191"/>
      <c r="O175" s="191"/>
      <c r="P175" s="191"/>
      <c r="Q175" s="191"/>
      <c r="R175" s="191"/>
      <c r="S175" s="191"/>
      <c r="T175" s="19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186" t="s">
        <v>170</v>
      </c>
      <c r="AU175" s="186" t="s">
        <v>89</v>
      </c>
      <c r="AV175" s="12" t="s">
        <v>89</v>
      </c>
      <c r="AW175" s="12" t="s">
        <v>33</v>
      </c>
      <c r="AX175" s="12" t="s">
        <v>79</v>
      </c>
      <c r="AY175" s="186" t="s">
        <v>160</v>
      </c>
    </row>
    <row r="176" s="12" customFormat="1">
      <c r="A176" s="12"/>
      <c r="B176" s="185"/>
      <c r="C176" s="12"/>
      <c r="D176" s="179" t="s">
        <v>170</v>
      </c>
      <c r="E176" s="186" t="s">
        <v>1</v>
      </c>
      <c r="F176" s="187" t="s">
        <v>518</v>
      </c>
      <c r="G176" s="12"/>
      <c r="H176" s="188">
        <v>0.69999999999999996</v>
      </c>
      <c r="I176" s="189"/>
      <c r="J176" s="12"/>
      <c r="K176" s="12"/>
      <c r="L176" s="185"/>
      <c r="M176" s="190"/>
      <c r="N176" s="191"/>
      <c r="O176" s="191"/>
      <c r="P176" s="191"/>
      <c r="Q176" s="191"/>
      <c r="R176" s="191"/>
      <c r="S176" s="191"/>
      <c r="T176" s="19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186" t="s">
        <v>170</v>
      </c>
      <c r="AU176" s="186" t="s">
        <v>89</v>
      </c>
      <c r="AV176" s="12" t="s">
        <v>89</v>
      </c>
      <c r="AW176" s="12" t="s">
        <v>33</v>
      </c>
      <c r="AX176" s="12" t="s">
        <v>79</v>
      </c>
      <c r="AY176" s="186" t="s">
        <v>160</v>
      </c>
    </row>
    <row r="177" s="2" customFormat="1" ht="24.15" customHeight="1">
      <c r="A177" s="36"/>
      <c r="B177" s="164"/>
      <c r="C177" s="165" t="s">
        <v>8</v>
      </c>
      <c r="D177" s="165" t="s">
        <v>161</v>
      </c>
      <c r="E177" s="166" t="s">
        <v>452</v>
      </c>
      <c r="F177" s="167" t="s">
        <v>453</v>
      </c>
      <c r="G177" s="168" t="s">
        <v>287</v>
      </c>
      <c r="H177" s="169">
        <v>72.200000000000003</v>
      </c>
      <c r="I177" s="170"/>
      <c r="J177" s="171">
        <f>ROUND(I177*H177,2)</f>
        <v>0</v>
      </c>
      <c r="K177" s="172"/>
      <c r="L177" s="37"/>
      <c r="M177" s="173" t="s">
        <v>1</v>
      </c>
      <c r="N177" s="174" t="s">
        <v>44</v>
      </c>
      <c r="O177" s="75"/>
      <c r="P177" s="175">
        <f>O177*H177</f>
        <v>0</v>
      </c>
      <c r="Q177" s="175">
        <v>0</v>
      </c>
      <c r="R177" s="175">
        <f>Q177*H177</f>
        <v>0</v>
      </c>
      <c r="S177" s="175">
        <v>0</v>
      </c>
      <c r="T177" s="17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77" t="s">
        <v>159</v>
      </c>
      <c r="AT177" s="177" t="s">
        <v>161</v>
      </c>
      <c r="AU177" s="177" t="s">
        <v>89</v>
      </c>
      <c r="AY177" s="17" t="s">
        <v>160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17" t="s">
        <v>87</v>
      </c>
      <c r="BK177" s="178">
        <f>ROUND(I177*H177,2)</f>
        <v>0</v>
      </c>
      <c r="BL177" s="17" t="s">
        <v>159</v>
      </c>
      <c r="BM177" s="177" t="s">
        <v>454</v>
      </c>
    </row>
    <row r="178" s="2" customFormat="1">
      <c r="A178" s="36"/>
      <c r="B178" s="37"/>
      <c r="C178" s="36"/>
      <c r="D178" s="179" t="s">
        <v>167</v>
      </c>
      <c r="E178" s="36"/>
      <c r="F178" s="180" t="s">
        <v>453</v>
      </c>
      <c r="G178" s="36"/>
      <c r="H178" s="36"/>
      <c r="I178" s="181"/>
      <c r="J178" s="36"/>
      <c r="K178" s="36"/>
      <c r="L178" s="37"/>
      <c r="M178" s="182"/>
      <c r="N178" s="183"/>
      <c r="O178" s="75"/>
      <c r="P178" s="75"/>
      <c r="Q178" s="75"/>
      <c r="R178" s="75"/>
      <c r="S178" s="75"/>
      <c r="T178" s="7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7" t="s">
        <v>167</v>
      </c>
      <c r="AU178" s="17" t="s">
        <v>89</v>
      </c>
    </row>
    <row r="179" s="2" customFormat="1">
      <c r="A179" s="36"/>
      <c r="B179" s="37"/>
      <c r="C179" s="36"/>
      <c r="D179" s="179" t="s">
        <v>168</v>
      </c>
      <c r="E179" s="36"/>
      <c r="F179" s="184" t="s">
        <v>333</v>
      </c>
      <c r="G179" s="36"/>
      <c r="H179" s="36"/>
      <c r="I179" s="181"/>
      <c r="J179" s="36"/>
      <c r="K179" s="36"/>
      <c r="L179" s="37"/>
      <c r="M179" s="182"/>
      <c r="N179" s="183"/>
      <c r="O179" s="75"/>
      <c r="P179" s="75"/>
      <c r="Q179" s="75"/>
      <c r="R179" s="75"/>
      <c r="S179" s="75"/>
      <c r="T179" s="7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7" t="s">
        <v>168</v>
      </c>
      <c r="AU179" s="17" t="s">
        <v>89</v>
      </c>
    </row>
    <row r="180" s="12" customFormat="1">
      <c r="A180" s="12"/>
      <c r="B180" s="185"/>
      <c r="C180" s="12"/>
      <c r="D180" s="179" t="s">
        <v>170</v>
      </c>
      <c r="E180" s="186" t="s">
        <v>1</v>
      </c>
      <c r="F180" s="187" t="s">
        <v>519</v>
      </c>
      <c r="G180" s="12"/>
      <c r="H180" s="188">
        <v>72.200000000000003</v>
      </c>
      <c r="I180" s="189"/>
      <c r="J180" s="12"/>
      <c r="K180" s="12"/>
      <c r="L180" s="185"/>
      <c r="M180" s="190"/>
      <c r="N180" s="191"/>
      <c r="O180" s="191"/>
      <c r="P180" s="191"/>
      <c r="Q180" s="191"/>
      <c r="R180" s="191"/>
      <c r="S180" s="191"/>
      <c r="T180" s="19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186" t="s">
        <v>170</v>
      </c>
      <c r="AU180" s="186" t="s">
        <v>89</v>
      </c>
      <c r="AV180" s="12" t="s">
        <v>89</v>
      </c>
      <c r="AW180" s="12" t="s">
        <v>33</v>
      </c>
      <c r="AX180" s="12" t="s">
        <v>79</v>
      </c>
      <c r="AY180" s="186" t="s">
        <v>160</v>
      </c>
    </row>
    <row r="181" s="2" customFormat="1" ht="24.15" customHeight="1">
      <c r="A181" s="36"/>
      <c r="B181" s="164"/>
      <c r="C181" s="165" t="s">
        <v>323</v>
      </c>
      <c r="D181" s="165" t="s">
        <v>161</v>
      </c>
      <c r="E181" s="166" t="s">
        <v>337</v>
      </c>
      <c r="F181" s="167" t="s">
        <v>338</v>
      </c>
      <c r="G181" s="168" t="s">
        <v>287</v>
      </c>
      <c r="H181" s="169">
        <v>1.1000000000000001</v>
      </c>
      <c r="I181" s="170"/>
      <c r="J181" s="171">
        <f>ROUND(I181*H181,2)</f>
        <v>0</v>
      </c>
      <c r="K181" s="172"/>
      <c r="L181" s="37"/>
      <c r="M181" s="173" t="s">
        <v>1</v>
      </c>
      <c r="N181" s="174" t="s">
        <v>44</v>
      </c>
      <c r="O181" s="75"/>
      <c r="P181" s="175">
        <f>O181*H181</f>
        <v>0</v>
      </c>
      <c r="Q181" s="175">
        <v>0</v>
      </c>
      <c r="R181" s="175">
        <f>Q181*H181</f>
        <v>0</v>
      </c>
      <c r="S181" s="175">
        <v>0</v>
      </c>
      <c r="T181" s="17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77" t="s">
        <v>159</v>
      </c>
      <c r="AT181" s="177" t="s">
        <v>161</v>
      </c>
      <c r="AU181" s="177" t="s">
        <v>89</v>
      </c>
      <c r="AY181" s="17" t="s">
        <v>160</v>
      </c>
      <c r="BE181" s="178">
        <f>IF(N181="základní",J181,0)</f>
        <v>0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17" t="s">
        <v>87</v>
      </c>
      <c r="BK181" s="178">
        <f>ROUND(I181*H181,2)</f>
        <v>0</v>
      </c>
      <c r="BL181" s="17" t="s">
        <v>159</v>
      </c>
      <c r="BM181" s="177" t="s">
        <v>339</v>
      </c>
    </row>
    <row r="182" s="2" customFormat="1">
      <c r="A182" s="36"/>
      <c r="B182" s="37"/>
      <c r="C182" s="36"/>
      <c r="D182" s="179" t="s">
        <v>167</v>
      </c>
      <c r="E182" s="36"/>
      <c r="F182" s="180" t="s">
        <v>338</v>
      </c>
      <c r="G182" s="36"/>
      <c r="H182" s="36"/>
      <c r="I182" s="181"/>
      <c r="J182" s="36"/>
      <c r="K182" s="36"/>
      <c r="L182" s="37"/>
      <c r="M182" s="182"/>
      <c r="N182" s="183"/>
      <c r="O182" s="75"/>
      <c r="P182" s="75"/>
      <c r="Q182" s="75"/>
      <c r="R182" s="75"/>
      <c r="S182" s="75"/>
      <c r="T182" s="7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7" t="s">
        <v>167</v>
      </c>
      <c r="AU182" s="17" t="s">
        <v>89</v>
      </c>
    </row>
    <row r="183" s="2" customFormat="1">
      <c r="A183" s="36"/>
      <c r="B183" s="37"/>
      <c r="C183" s="36"/>
      <c r="D183" s="179" t="s">
        <v>168</v>
      </c>
      <c r="E183" s="36"/>
      <c r="F183" s="184" t="s">
        <v>333</v>
      </c>
      <c r="G183" s="36"/>
      <c r="H183" s="36"/>
      <c r="I183" s="181"/>
      <c r="J183" s="36"/>
      <c r="K183" s="36"/>
      <c r="L183" s="37"/>
      <c r="M183" s="182"/>
      <c r="N183" s="183"/>
      <c r="O183" s="75"/>
      <c r="P183" s="75"/>
      <c r="Q183" s="75"/>
      <c r="R183" s="75"/>
      <c r="S183" s="75"/>
      <c r="T183" s="7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7" t="s">
        <v>168</v>
      </c>
      <c r="AU183" s="17" t="s">
        <v>89</v>
      </c>
    </row>
    <row r="184" s="12" customFormat="1">
      <c r="A184" s="12"/>
      <c r="B184" s="185"/>
      <c r="C184" s="12"/>
      <c r="D184" s="179" t="s">
        <v>170</v>
      </c>
      <c r="E184" s="186" t="s">
        <v>1</v>
      </c>
      <c r="F184" s="187" t="s">
        <v>520</v>
      </c>
      <c r="G184" s="12"/>
      <c r="H184" s="188">
        <v>1.1000000000000001</v>
      </c>
      <c r="I184" s="189"/>
      <c r="J184" s="12"/>
      <c r="K184" s="12"/>
      <c r="L184" s="185"/>
      <c r="M184" s="190"/>
      <c r="N184" s="191"/>
      <c r="O184" s="191"/>
      <c r="P184" s="191"/>
      <c r="Q184" s="191"/>
      <c r="R184" s="191"/>
      <c r="S184" s="191"/>
      <c r="T184" s="19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186" t="s">
        <v>170</v>
      </c>
      <c r="AU184" s="186" t="s">
        <v>89</v>
      </c>
      <c r="AV184" s="12" t="s">
        <v>89</v>
      </c>
      <c r="AW184" s="12" t="s">
        <v>33</v>
      </c>
      <c r="AX184" s="12" t="s">
        <v>87</v>
      </c>
      <c r="AY184" s="186" t="s">
        <v>160</v>
      </c>
    </row>
    <row r="185" s="2" customFormat="1" ht="24.15" customHeight="1">
      <c r="A185" s="36"/>
      <c r="B185" s="164"/>
      <c r="C185" s="165" t="s">
        <v>329</v>
      </c>
      <c r="D185" s="165" t="s">
        <v>161</v>
      </c>
      <c r="E185" s="166" t="s">
        <v>342</v>
      </c>
      <c r="F185" s="167" t="s">
        <v>343</v>
      </c>
      <c r="G185" s="168" t="s">
        <v>287</v>
      </c>
      <c r="H185" s="169">
        <v>86.239999999999995</v>
      </c>
      <c r="I185" s="170"/>
      <c r="J185" s="171">
        <f>ROUND(I185*H185,2)</f>
        <v>0</v>
      </c>
      <c r="K185" s="172"/>
      <c r="L185" s="37"/>
      <c r="M185" s="173" t="s">
        <v>1</v>
      </c>
      <c r="N185" s="174" t="s">
        <v>44</v>
      </c>
      <c r="O185" s="75"/>
      <c r="P185" s="175">
        <f>O185*H185</f>
        <v>0</v>
      </c>
      <c r="Q185" s="175">
        <v>0</v>
      </c>
      <c r="R185" s="175">
        <f>Q185*H185</f>
        <v>0</v>
      </c>
      <c r="S185" s="175">
        <v>0</v>
      </c>
      <c r="T185" s="17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77" t="s">
        <v>159</v>
      </c>
      <c r="AT185" s="177" t="s">
        <v>161</v>
      </c>
      <c r="AU185" s="177" t="s">
        <v>89</v>
      </c>
      <c r="AY185" s="17" t="s">
        <v>160</v>
      </c>
      <c r="BE185" s="178">
        <f>IF(N185="základní",J185,0)</f>
        <v>0</v>
      </c>
      <c r="BF185" s="178">
        <f>IF(N185="snížená",J185,0)</f>
        <v>0</v>
      </c>
      <c r="BG185" s="178">
        <f>IF(N185="zákl. přenesená",J185,0)</f>
        <v>0</v>
      </c>
      <c r="BH185" s="178">
        <f>IF(N185="sníž. přenesená",J185,0)</f>
        <v>0</v>
      </c>
      <c r="BI185" s="178">
        <f>IF(N185="nulová",J185,0)</f>
        <v>0</v>
      </c>
      <c r="BJ185" s="17" t="s">
        <v>87</v>
      </c>
      <c r="BK185" s="178">
        <f>ROUND(I185*H185,2)</f>
        <v>0</v>
      </c>
      <c r="BL185" s="17" t="s">
        <v>159</v>
      </c>
      <c r="BM185" s="177" t="s">
        <v>344</v>
      </c>
    </row>
    <row r="186" s="2" customFormat="1">
      <c r="A186" s="36"/>
      <c r="B186" s="37"/>
      <c r="C186" s="36"/>
      <c r="D186" s="179" t="s">
        <v>167</v>
      </c>
      <c r="E186" s="36"/>
      <c r="F186" s="180" t="s">
        <v>343</v>
      </c>
      <c r="G186" s="36"/>
      <c r="H186" s="36"/>
      <c r="I186" s="181"/>
      <c r="J186" s="36"/>
      <c r="K186" s="36"/>
      <c r="L186" s="37"/>
      <c r="M186" s="182"/>
      <c r="N186" s="183"/>
      <c r="O186" s="75"/>
      <c r="P186" s="75"/>
      <c r="Q186" s="75"/>
      <c r="R186" s="75"/>
      <c r="S186" s="75"/>
      <c r="T186" s="7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7" t="s">
        <v>167</v>
      </c>
      <c r="AU186" s="17" t="s">
        <v>89</v>
      </c>
    </row>
    <row r="187" s="2" customFormat="1">
      <c r="A187" s="36"/>
      <c r="B187" s="37"/>
      <c r="C187" s="36"/>
      <c r="D187" s="179" t="s">
        <v>168</v>
      </c>
      <c r="E187" s="36"/>
      <c r="F187" s="184" t="s">
        <v>333</v>
      </c>
      <c r="G187" s="36"/>
      <c r="H187" s="36"/>
      <c r="I187" s="181"/>
      <c r="J187" s="36"/>
      <c r="K187" s="36"/>
      <c r="L187" s="37"/>
      <c r="M187" s="182"/>
      <c r="N187" s="183"/>
      <c r="O187" s="75"/>
      <c r="P187" s="75"/>
      <c r="Q187" s="75"/>
      <c r="R187" s="75"/>
      <c r="S187" s="75"/>
      <c r="T187" s="7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7" t="s">
        <v>168</v>
      </c>
      <c r="AU187" s="17" t="s">
        <v>89</v>
      </c>
    </row>
    <row r="188" s="12" customFormat="1">
      <c r="A188" s="12"/>
      <c r="B188" s="185"/>
      <c r="C188" s="12"/>
      <c r="D188" s="179" t="s">
        <v>170</v>
      </c>
      <c r="E188" s="186" t="s">
        <v>1</v>
      </c>
      <c r="F188" s="187" t="s">
        <v>521</v>
      </c>
      <c r="G188" s="12"/>
      <c r="H188" s="188">
        <v>43.119999999999997</v>
      </c>
      <c r="I188" s="189"/>
      <c r="J188" s="12"/>
      <c r="K188" s="12"/>
      <c r="L188" s="185"/>
      <c r="M188" s="190"/>
      <c r="N188" s="191"/>
      <c r="O188" s="191"/>
      <c r="P188" s="191"/>
      <c r="Q188" s="191"/>
      <c r="R188" s="191"/>
      <c r="S188" s="191"/>
      <c r="T188" s="19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186" t="s">
        <v>170</v>
      </c>
      <c r="AU188" s="186" t="s">
        <v>89</v>
      </c>
      <c r="AV188" s="12" t="s">
        <v>89</v>
      </c>
      <c r="AW188" s="12" t="s">
        <v>33</v>
      </c>
      <c r="AX188" s="12" t="s">
        <v>79</v>
      </c>
      <c r="AY188" s="186" t="s">
        <v>160</v>
      </c>
    </row>
    <row r="189" s="12" customFormat="1">
      <c r="A189" s="12"/>
      <c r="B189" s="185"/>
      <c r="C189" s="12"/>
      <c r="D189" s="179" t="s">
        <v>170</v>
      </c>
      <c r="E189" s="186" t="s">
        <v>1</v>
      </c>
      <c r="F189" s="187" t="s">
        <v>522</v>
      </c>
      <c r="G189" s="12"/>
      <c r="H189" s="188">
        <v>43.119999999999997</v>
      </c>
      <c r="I189" s="189"/>
      <c r="J189" s="12"/>
      <c r="K189" s="12"/>
      <c r="L189" s="185"/>
      <c r="M189" s="190"/>
      <c r="N189" s="191"/>
      <c r="O189" s="191"/>
      <c r="P189" s="191"/>
      <c r="Q189" s="191"/>
      <c r="R189" s="191"/>
      <c r="S189" s="191"/>
      <c r="T189" s="19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186" t="s">
        <v>170</v>
      </c>
      <c r="AU189" s="186" t="s">
        <v>89</v>
      </c>
      <c r="AV189" s="12" t="s">
        <v>89</v>
      </c>
      <c r="AW189" s="12" t="s">
        <v>33</v>
      </c>
      <c r="AX189" s="12" t="s">
        <v>79</v>
      </c>
      <c r="AY189" s="186" t="s">
        <v>160</v>
      </c>
    </row>
    <row r="190" s="11" customFormat="1" ht="22.8" customHeight="1">
      <c r="A190" s="11"/>
      <c r="B190" s="153"/>
      <c r="C190" s="11"/>
      <c r="D190" s="154" t="s">
        <v>78</v>
      </c>
      <c r="E190" s="200" t="s">
        <v>237</v>
      </c>
      <c r="F190" s="200" t="s">
        <v>346</v>
      </c>
      <c r="G190" s="11"/>
      <c r="H190" s="11"/>
      <c r="I190" s="156"/>
      <c r="J190" s="201">
        <f>BK190</f>
        <v>0</v>
      </c>
      <c r="K190" s="11"/>
      <c r="L190" s="153"/>
      <c r="M190" s="158"/>
      <c r="N190" s="159"/>
      <c r="O190" s="159"/>
      <c r="P190" s="160">
        <f>SUM(P191:P198)</f>
        <v>0</v>
      </c>
      <c r="Q190" s="159"/>
      <c r="R190" s="160">
        <f>SUM(R191:R198)</f>
        <v>0</v>
      </c>
      <c r="S190" s="159"/>
      <c r="T190" s="161">
        <f>SUM(T191:T198)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154" t="s">
        <v>87</v>
      </c>
      <c r="AT190" s="162" t="s">
        <v>78</v>
      </c>
      <c r="AU190" s="162" t="s">
        <v>87</v>
      </c>
      <c r="AY190" s="154" t="s">
        <v>160</v>
      </c>
      <c r="BK190" s="163">
        <f>SUM(BK191:BK198)</f>
        <v>0</v>
      </c>
    </row>
    <row r="191" s="2" customFormat="1" ht="24.15" customHeight="1">
      <c r="A191" s="36"/>
      <c r="B191" s="164"/>
      <c r="C191" s="165" t="s">
        <v>336</v>
      </c>
      <c r="D191" s="165" t="s">
        <v>161</v>
      </c>
      <c r="E191" s="166" t="s">
        <v>348</v>
      </c>
      <c r="F191" s="167" t="s">
        <v>349</v>
      </c>
      <c r="G191" s="168" t="s">
        <v>266</v>
      </c>
      <c r="H191" s="169">
        <v>4</v>
      </c>
      <c r="I191" s="170"/>
      <c r="J191" s="171">
        <f>ROUND(I191*H191,2)</f>
        <v>0</v>
      </c>
      <c r="K191" s="172"/>
      <c r="L191" s="37"/>
      <c r="M191" s="173" t="s">
        <v>1</v>
      </c>
      <c r="N191" s="174" t="s">
        <v>44</v>
      </c>
      <c r="O191" s="75"/>
      <c r="P191" s="175">
        <f>O191*H191</f>
        <v>0</v>
      </c>
      <c r="Q191" s="175">
        <v>0</v>
      </c>
      <c r="R191" s="175">
        <f>Q191*H191</f>
        <v>0</v>
      </c>
      <c r="S191" s="175">
        <v>0</v>
      </c>
      <c r="T191" s="17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77" t="s">
        <v>159</v>
      </c>
      <c r="AT191" s="177" t="s">
        <v>161</v>
      </c>
      <c r="AU191" s="177" t="s">
        <v>89</v>
      </c>
      <c r="AY191" s="17" t="s">
        <v>160</v>
      </c>
      <c r="BE191" s="178">
        <f>IF(N191="základní",J191,0)</f>
        <v>0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17" t="s">
        <v>87</v>
      </c>
      <c r="BK191" s="178">
        <f>ROUND(I191*H191,2)</f>
        <v>0</v>
      </c>
      <c r="BL191" s="17" t="s">
        <v>159</v>
      </c>
      <c r="BM191" s="177" t="s">
        <v>350</v>
      </c>
    </row>
    <row r="192" s="2" customFormat="1">
      <c r="A192" s="36"/>
      <c r="B192" s="37"/>
      <c r="C192" s="36"/>
      <c r="D192" s="179" t="s">
        <v>167</v>
      </c>
      <c r="E192" s="36"/>
      <c r="F192" s="180" t="s">
        <v>349</v>
      </c>
      <c r="G192" s="36"/>
      <c r="H192" s="36"/>
      <c r="I192" s="181"/>
      <c r="J192" s="36"/>
      <c r="K192" s="36"/>
      <c r="L192" s="37"/>
      <c r="M192" s="182"/>
      <c r="N192" s="183"/>
      <c r="O192" s="75"/>
      <c r="P192" s="75"/>
      <c r="Q192" s="75"/>
      <c r="R192" s="75"/>
      <c r="S192" s="75"/>
      <c r="T192" s="7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7" t="s">
        <v>167</v>
      </c>
      <c r="AU192" s="17" t="s">
        <v>89</v>
      </c>
    </row>
    <row r="193" s="2" customFormat="1">
      <c r="A193" s="36"/>
      <c r="B193" s="37"/>
      <c r="C193" s="36"/>
      <c r="D193" s="179" t="s">
        <v>168</v>
      </c>
      <c r="E193" s="36"/>
      <c r="F193" s="184" t="s">
        <v>351</v>
      </c>
      <c r="G193" s="36"/>
      <c r="H193" s="36"/>
      <c r="I193" s="181"/>
      <c r="J193" s="36"/>
      <c r="K193" s="36"/>
      <c r="L193" s="37"/>
      <c r="M193" s="182"/>
      <c r="N193" s="183"/>
      <c r="O193" s="75"/>
      <c r="P193" s="75"/>
      <c r="Q193" s="75"/>
      <c r="R193" s="75"/>
      <c r="S193" s="75"/>
      <c r="T193" s="7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7" t="s">
        <v>168</v>
      </c>
      <c r="AU193" s="17" t="s">
        <v>89</v>
      </c>
    </row>
    <row r="194" s="12" customFormat="1">
      <c r="A194" s="12"/>
      <c r="B194" s="185"/>
      <c r="C194" s="12"/>
      <c r="D194" s="179" t="s">
        <v>170</v>
      </c>
      <c r="E194" s="186" t="s">
        <v>1</v>
      </c>
      <c r="F194" s="187" t="s">
        <v>159</v>
      </c>
      <c r="G194" s="12"/>
      <c r="H194" s="188">
        <v>4</v>
      </c>
      <c r="I194" s="189"/>
      <c r="J194" s="12"/>
      <c r="K194" s="12"/>
      <c r="L194" s="185"/>
      <c r="M194" s="190"/>
      <c r="N194" s="191"/>
      <c r="O194" s="191"/>
      <c r="P194" s="191"/>
      <c r="Q194" s="191"/>
      <c r="R194" s="191"/>
      <c r="S194" s="191"/>
      <c r="T194" s="19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186" t="s">
        <v>170</v>
      </c>
      <c r="AU194" s="186" t="s">
        <v>89</v>
      </c>
      <c r="AV194" s="12" t="s">
        <v>89</v>
      </c>
      <c r="AW194" s="12" t="s">
        <v>33</v>
      </c>
      <c r="AX194" s="12" t="s">
        <v>87</v>
      </c>
      <c r="AY194" s="186" t="s">
        <v>160</v>
      </c>
    </row>
    <row r="195" s="2" customFormat="1" ht="24.15" customHeight="1">
      <c r="A195" s="36"/>
      <c r="B195" s="164"/>
      <c r="C195" s="165" t="s">
        <v>341</v>
      </c>
      <c r="D195" s="165" t="s">
        <v>161</v>
      </c>
      <c r="E195" s="166" t="s">
        <v>489</v>
      </c>
      <c r="F195" s="167" t="s">
        <v>490</v>
      </c>
      <c r="G195" s="168" t="s">
        <v>356</v>
      </c>
      <c r="H195" s="169">
        <v>2</v>
      </c>
      <c r="I195" s="170"/>
      <c r="J195" s="171">
        <f>ROUND(I195*H195,2)</f>
        <v>0</v>
      </c>
      <c r="K195" s="172"/>
      <c r="L195" s="37"/>
      <c r="M195" s="173" t="s">
        <v>1</v>
      </c>
      <c r="N195" s="174" t="s">
        <v>44</v>
      </c>
      <c r="O195" s="75"/>
      <c r="P195" s="175">
        <f>O195*H195</f>
        <v>0</v>
      </c>
      <c r="Q195" s="175">
        <v>0</v>
      </c>
      <c r="R195" s="175">
        <f>Q195*H195</f>
        <v>0</v>
      </c>
      <c r="S195" s="175">
        <v>0</v>
      </c>
      <c r="T195" s="17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77" t="s">
        <v>159</v>
      </c>
      <c r="AT195" s="177" t="s">
        <v>161</v>
      </c>
      <c r="AU195" s="177" t="s">
        <v>89</v>
      </c>
      <c r="AY195" s="17" t="s">
        <v>160</v>
      </c>
      <c r="BE195" s="178">
        <f>IF(N195="základní",J195,0)</f>
        <v>0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17" t="s">
        <v>87</v>
      </c>
      <c r="BK195" s="178">
        <f>ROUND(I195*H195,2)</f>
        <v>0</v>
      </c>
      <c r="BL195" s="17" t="s">
        <v>159</v>
      </c>
      <c r="BM195" s="177" t="s">
        <v>491</v>
      </c>
    </row>
    <row r="196" s="2" customFormat="1">
      <c r="A196" s="36"/>
      <c r="B196" s="37"/>
      <c r="C196" s="36"/>
      <c r="D196" s="179" t="s">
        <v>167</v>
      </c>
      <c r="E196" s="36"/>
      <c r="F196" s="180" t="s">
        <v>490</v>
      </c>
      <c r="G196" s="36"/>
      <c r="H196" s="36"/>
      <c r="I196" s="181"/>
      <c r="J196" s="36"/>
      <c r="K196" s="36"/>
      <c r="L196" s="37"/>
      <c r="M196" s="182"/>
      <c r="N196" s="183"/>
      <c r="O196" s="75"/>
      <c r="P196" s="75"/>
      <c r="Q196" s="75"/>
      <c r="R196" s="75"/>
      <c r="S196" s="75"/>
      <c r="T196" s="7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7" t="s">
        <v>167</v>
      </c>
      <c r="AU196" s="17" t="s">
        <v>89</v>
      </c>
    </row>
    <row r="197" s="2" customFormat="1">
      <c r="A197" s="36"/>
      <c r="B197" s="37"/>
      <c r="C197" s="36"/>
      <c r="D197" s="179" t="s">
        <v>168</v>
      </c>
      <c r="E197" s="36"/>
      <c r="F197" s="184" t="s">
        <v>492</v>
      </c>
      <c r="G197" s="36"/>
      <c r="H197" s="36"/>
      <c r="I197" s="181"/>
      <c r="J197" s="36"/>
      <c r="K197" s="36"/>
      <c r="L197" s="37"/>
      <c r="M197" s="182"/>
      <c r="N197" s="183"/>
      <c r="O197" s="75"/>
      <c r="P197" s="75"/>
      <c r="Q197" s="75"/>
      <c r="R197" s="75"/>
      <c r="S197" s="75"/>
      <c r="T197" s="7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7" t="s">
        <v>168</v>
      </c>
      <c r="AU197" s="17" t="s">
        <v>89</v>
      </c>
    </row>
    <row r="198" s="12" customFormat="1">
      <c r="A198" s="12"/>
      <c r="B198" s="185"/>
      <c r="C198" s="12"/>
      <c r="D198" s="179" t="s">
        <v>170</v>
      </c>
      <c r="E198" s="186" t="s">
        <v>1</v>
      </c>
      <c r="F198" s="187" t="s">
        <v>523</v>
      </c>
      <c r="G198" s="12"/>
      <c r="H198" s="188">
        <v>2</v>
      </c>
      <c r="I198" s="189"/>
      <c r="J198" s="12"/>
      <c r="K198" s="12"/>
      <c r="L198" s="185"/>
      <c r="M198" s="190"/>
      <c r="N198" s="191"/>
      <c r="O198" s="191"/>
      <c r="P198" s="191"/>
      <c r="Q198" s="191"/>
      <c r="R198" s="191"/>
      <c r="S198" s="191"/>
      <c r="T198" s="19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186" t="s">
        <v>170</v>
      </c>
      <c r="AU198" s="186" t="s">
        <v>89</v>
      </c>
      <c r="AV198" s="12" t="s">
        <v>89</v>
      </c>
      <c r="AW198" s="12" t="s">
        <v>33</v>
      </c>
      <c r="AX198" s="12" t="s">
        <v>87</v>
      </c>
      <c r="AY198" s="186" t="s">
        <v>160</v>
      </c>
    </row>
    <row r="199" s="11" customFormat="1" ht="22.8" customHeight="1">
      <c r="A199" s="11"/>
      <c r="B199" s="153"/>
      <c r="C199" s="11"/>
      <c r="D199" s="154" t="s">
        <v>78</v>
      </c>
      <c r="E199" s="200" t="s">
        <v>239</v>
      </c>
      <c r="F199" s="200" t="s">
        <v>359</v>
      </c>
      <c r="G199" s="11"/>
      <c r="H199" s="11"/>
      <c r="I199" s="156"/>
      <c r="J199" s="201">
        <f>BK199</f>
        <v>0</v>
      </c>
      <c r="K199" s="11"/>
      <c r="L199" s="153"/>
      <c r="M199" s="158"/>
      <c r="N199" s="159"/>
      <c r="O199" s="159"/>
      <c r="P199" s="160">
        <f>SUM(P200:P235)</f>
        <v>0</v>
      </c>
      <c r="Q199" s="159"/>
      <c r="R199" s="160">
        <f>SUM(R200:R235)</f>
        <v>0</v>
      </c>
      <c r="S199" s="159"/>
      <c r="T199" s="161">
        <f>SUM(T200:T235)</f>
        <v>0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154" t="s">
        <v>87</v>
      </c>
      <c r="AT199" s="162" t="s">
        <v>78</v>
      </c>
      <c r="AU199" s="162" t="s">
        <v>87</v>
      </c>
      <c r="AY199" s="154" t="s">
        <v>160</v>
      </c>
      <c r="BK199" s="163">
        <f>SUM(BK200:BK235)</f>
        <v>0</v>
      </c>
    </row>
    <row r="200" s="2" customFormat="1" ht="24.15" customHeight="1">
      <c r="A200" s="36"/>
      <c r="B200" s="164"/>
      <c r="C200" s="165" t="s">
        <v>347</v>
      </c>
      <c r="D200" s="165" t="s">
        <v>161</v>
      </c>
      <c r="E200" s="166" t="s">
        <v>361</v>
      </c>
      <c r="F200" s="167" t="s">
        <v>362</v>
      </c>
      <c r="G200" s="168" t="s">
        <v>356</v>
      </c>
      <c r="H200" s="169">
        <v>7</v>
      </c>
      <c r="I200" s="170"/>
      <c r="J200" s="171">
        <f>ROUND(I200*H200,2)</f>
        <v>0</v>
      </c>
      <c r="K200" s="172"/>
      <c r="L200" s="37"/>
      <c r="M200" s="173" t="s">
        <v>1</v>
      </c>
      <c r="N200" s="174" t="s">
        <v>44</v>
      </c>
      <c r="O200" s="75"/>
      <c r="P200" s="175">
        <f>O200*H200</f>
        <v>0</v>
      </c>
      <c r="Q200" s="175">
        <v>0</v>
      </c>
      <c r="R200" s="175">
        <f>Q200*H200</f>
        <v>0</v>
      </c>
      <c r="S200" s="175">
        <v>0</v>
      </c>
      <c r="T200" s="17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77" t="s">
        <v>159</v>
      </c>
      <c r="AT200" s="177" t="s">
        <v>161</v>
      </c>
      <c r="AU200" s="177" t="s">
        <v>89</v>
      </c>
      <c r="AY200" s="17" t="s">
        <v>160</v>
      </c>
      <c r="BE200" s="178">
        <f>IF(N200="základní",J200,0)</f>
        <v>0</v>
      </c>
      <c r="BF200" s="178">
        <f>IF(N200="snížená",J200,0)</f>
        <v>0</v>
      </c>
      <c r="BG200" s="178">
        <f>IF(N200="zákl. přenesená",J200,0)</f>
        <v>0</v>
      </c>
      <c r="BH200" s="178">
        <f>IF(N200="sníž. přenesená",J200,0)</f>
        <v>0</v>
      </c>
      <c r="BI200" s="178">
        <f>IF(N200="nulová",J200,0)</f>
        <v>0</v>
      </c>
      <c r="BJ200" s="17" t="s">
        <v>87</v>
      </c>
      <c r="BK200" s="178">
        <f>ROUND(I200*H200,2)</f>
        <v>0</v>
      </c>
      <c r="BL200" s="17" t="s">
        <v>159</v>
      </c>
      <c r="BM200" s="177" t="s">
        <v>363</v>
      </c>
    </row>
    <row r="201" s="2" customFormat="1">
      <c r="A201" s="36"/>
      <c r="B201" s="37"/>
      <c r="C201" s="36"/>
      <c r="D201" s="179" t="s">
        <v>167</v>
      </c>
      <c r="E201" s="36"/>
      <c r="F201" s="180" t="s">
        <v>362</v>
      </c>
      <c r="G201" s="36"/>
      <c r="H201" s="36"/>
      <c r="I201" s="181"/>
      <c r="J201" s="36"/>
      <c r="K201" s="36"/>
      <c r="L201" s="37"/>
      <c r="M201" s="182"/>
      <c r="N201" s="183"/>
      <c r="O201" s="75"/>
      <c r="P201" s="75"/>
      <c r="Q201" s="75"/>
      <c r="R201" s="75"/>
      <c r="S201" s="75"/>
      <c r="T201" s="7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7" t="s">
        <v>167</v>
      </c>
      <c r="AU201" s="17" t="s">
        <v>89</v>
      </c>
    </row>
    <row r="202" s="2" customFormat="1">
      <c r="A202" s="36"/>
      <c r="B202" s="37"/>
      <c r="C202" s="36"/>
      <c r="D202" s="179" t="s">
        <v>168</v>
      </c>
      <c r="E202" s="36"/>
      <c r="F202" s="184" t="s">
        <v>364</v>
      </c>
      <c r="G202" s="36"/>
      <c r="H202" s="36"/>
      <c r="I202" s="181"/>
      <c r="J202" s="36"/>
      <c r="K202" s="36"/>
      <c r="L202" s="37"/>
      <c r="M202" s="182"/>
      <c r="N202" s="183"/>
      <c r="O202" s="75"/>
      <c r="P202" s="75"/>
      <c r="Q202" s="75"/>
      <c r="R202" s="75"/>
      <c r="S202" s="75"/>
      <c r="T202" s="7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7" t="s">
        <v>168</v>
      </c>
      <c r="AU202" s="17" t="s">
        <v>89</v>
      </c>
    </row>
    <row r="203" s="12" customFormat="1">
      <c r="A203" s="12"/>
      <c r="B203" s="185"/>
      <c r="C203" s="12"/>
      <c r="D203" s="179" t="s">
        <v>170</v>
      </c>
      <c r="E203" s="186" t="s">
        <v>1</v>
      </c>
      <c r="F203" s="187" t="s">
        <v>365</v>
      </c>
      <c r="G203" s="12"/>
      <c r="H203" s="188">
        <v>1</v>
      </c>
      <c r="I203" s="189"/>
      <c r="J203" s="12"/>
      <c r="K203" s="12"/>
      <c r="L203" s="185"/>
      <c r="M203" s="190"/>
      <c r="N203" s="191"/>
      <c r="O203" s="191"/>
      <c r="P203" s="191"/>
      <c r="Q203" s="191"/>
      <c r="R203" s="191"/>
      <c r="S203" s="191"/>
      <c r="T203" s="19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186" t="s">
        <v>170</v>
      </c>
      <c r="AU203" s="186" t="s">
        <v>89</v>
      </c>
      <c r="AV203" s="12" t="s">
        <v>89</v>
      </c>
      <c r="AW203" s="12" t="s">
        <v>33</v>
      </c>
      <c r="AX203" s="12" t="s">
        <v>79</v>
      </c>
      <c r="AY203" s="186" t="s">
        <v>160</v>
      </c>
    </row>
    <row r="204" s="12" customFormat="1">
      <c r="A204" s="12"/>
      <c r="B204" s="185"/>
      <c r="C204" s="12"/>
      <c r="D204" s="179" t="s">
        <v>170</v>
      </c>
      <c r="E204" s="186" t="s">
        <v>1</v>
      </c>
      <c r="F204" s="187" t="s">
        <v>366</v>
      </c>
      <c r="G204" s="12"/>
      <c r="H204" s="188">
        <v>1</v>
      </c>
      <c r="I204" s="189"/>
      <c r="J204" s="12"/>
      <c r="K204" s="12"/>
      <c r="L204" s="185"/>
      <c r="M204" s="190"/>
      <c r="N204" s="191"/>
      <c r="O204" s="191"/>
      <c r="P204" s="191"/>
      <c r="Q204" s="191"/>
      <c r="R204" s="191"/>
      <c r="S204" s="191"/>
      <c r="T204" s="19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186" t="s">
        <v>170</v>
      </c>
      <c r="AU204" s="186" t="s">
        <v>89</v>
      </c>
      <c r="AV204" s="12" t="s">
        <v>89</v>
      </c>
      <c r="AW204" s="12" t="s">
        <v>33</v>
      </c>
      <c r="AX204" s="12" t="s">
        <v>79</v>
      </c>
      <c r="AY204" s="186" t="s">
        <v>160</v>
      </c>
    </row>
    <row r="205" s="12" customFormat="1">
      <c r="A205" s="12"/>
      <c r="B205" s="185"/>
      <c r="C205" s="12"/>
      <c r="D205" s="179" t="s">
        <v>170</v>
      </c>
      <c r="E205" s="186" t="s">
        <v>1</v>
      </c>
      <c r="F205" s="187" t="s">
        <v>494</v>
      </c>
      <c r="G205" s="12"/>
      <c r="H205" s="188">
        <v>1</v>
      </c>
      <c r="I205" s="189"/>
      <c r="J205" s="12"/>
      <c r="K205" s="12"/>
      <c r="L205" s="185"/>
      <c r="M205" s="190"/>
      <c r="N205" s="191"/>
      <c r="O205" s="191"/>
      <c r="P205" s="191"/>
      <c r="Q205" s="191"/>
      <c r="R205" s="191"/>
      <c r="S205" s="191"/>
      <c r="T205" s="19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186" t="s">
        <v>170</v>
      </c>
      <c r="AU205" s="186" t="s">
        <v>89</v>
      </c>
      <c r="AV205" s="12" t="s">
        <v>89</v>
      </c>
      <c r="AW205" s="12" t="s">
        <v>33</v>
      </c>
      <c r="AX205" s="12" t="s">
        <v>79</v>
      </c>
      <c r="AY205" s="186" t="s">
        <v>160</v>
      </c>
    </row>
    <row r="206" s="12" customFormat="1">
      <c r="A206" s="12"/>
      <c r="B206" s="185"/>
      <c r="C206" s="12"/>
      <c r="D206" s="179" t="s">
        <v>170</v>
      </c>
      <c r="E206" s="186" t="s">
        <v>1</v>
      </c>
      <c r="F206" s="187" t="s">
        <v>495</v>
      </c>
      <c r="G206" s="12"/>
      <c r="H206" s="188">
        <v>1</v>
      </c>
      <c r="I206" s="189"/>
      <c r="J206" s="12"/>
      <c r="K206" s="12"/>
      <c r="L206" s="185"/>
      <c r="M206" s="190"/>
      <c r="N206" s="191"/>
      <c r="O206" s="191"/>
      <c r="P206" s="191"/>
      <c r="Q206" s="191"/>
      <c r="R206" s="191"/>
      <c r="S206" s="191"/>
      <c r="T206" s="19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186" t="s">
        <v>170</v>
      </c>
      <c r="AU206" s="186" t="s">
        <v>89</v>
      </c>
      <c r="AV206" s="12" t="s">
        <v>89</v>
      </c>
      <c r="AW206" s="12" t="s">
        <v>33</v>
      </c>
      <c r="AX206" s="12" t="s">
        <v>79</v>
      </c>
      <c r="AY206" s="186" t="s">
        <v>160</v>
      </c>
    </row>
    <row r="207" s="12" customFormat="1">
      <c r="A207" s="12"/>
      <c r="B207" s="185"/>
      <c r="C207" s="12"/>
      <c r="D207" s="179" t="s">
        <v>170</v>
      </c>
      <c r="E207" s="186" t="s">
        <v>1</v>
      </c>
      <c r="F207" s="187" t="s">
        <v>524</v>
      </c>
      <c r="G207" s="12"/>
      <c r="H207" s="188">
        <v>1</v>
      </c>
      <c r="I207" s="189"/>
      <c r="J207" s="12"/>
      <c r="K207" s="12"/>
      <c r="L207" s="185"/>
      <c r="M207" s="190"/>
      <c r="N207" s="191"/>
      <c r="O207" s="191"/>
      <c r="P207" s="191"/>
      <c r="Q207" s="191"/>
      <c r="R207" s="191"/>
      <c r="S207" s="191"/>
      <c r="T207" s="19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186" t="s">
        <v>170</v>
      </c>
      <c r="AU207" s="186" t="s">
        <v>89</v>
      </c>
      <c r="AV207" s="12" t="s">
        <v>89</v>
      </c>
      <c r="AW207" s="12" t="s">
        <v>33</v>
      </c>
      <c r="AX207" s="12" t="s">
        <v>79</v>
      </c>
      <c r="AY207" s="186" t="s">
        <v>160</v>
      </c>
    </row>
    <row r="208" s="12" customFormat="1">
      <c r="A208" s="12"/>
      <c r="B208" s="185"/>
      <c r="C208" s="12"/>
      <c r="D208" s="179" t="s">
        <v>170</v>
      </c>
      <c r="E208" s="186" t="s">
        <v>1</v>
      </c>
      <c r="F208" s="187" t="s">
        <v>525</v>
      </c>
      <c r="G208" s="12"/>
      <c r="H208" s="188">
        <v>1</v>
      </c>
      <c r="I208" s="189"/>
      <c r="J208" s="12"/>
      <c r="K208" s="12"/>
      <c r="L208" s="185"/>
      <c r="M208" s="190"/>
      <c r="N208" s="191"/>
      <c r="O208" s="191"/>
      <c r="P208" s="191"/>
      <c r="Q208" s="191"/>
      <c r="R208" s="191"/>
      <c r="S208" s="191"/>
      <c r="T208" s="19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186" t="s">
        <v>170</v>
      </c>
      <c r="AU208" s="186" t="s">
        <v>89</v>
      </c>
      <c r="AV208" s="12" t="s">
        <v>89</v>
      </c>
      <c r="AW208" s="12" t="s">
        <v>33</v>
      </c>
      <c r="AX208" s="12" t="s">
        <v>79</v>
      </c>
      <c r="AY208" s="186" t="s">
        <v>160</v>
      </c>
    </row>
    <row r="209" s="12" customFormat="1">
      <c r="A209" s="12"/>
      <c r="B209" s="185"/>
      <c r="C209" s="12"/>
      <c r="D209" s="179" t="s">
        <v>170</v>
      </c>
      <c r="E209" s="186" t="s">
        <v>1</v>
      </c>
      <c r="F209" s="187" t="s">
        <v>526</v>
      </c>
      <c r="G209" s="12"/>
      <c r="H209" s="188">
        <v>1</v>
      </c>
      <c r="I209" s="189"/>
      <c r="J209" s="12"/>
      <c r="K209" s="12"/>
      <c r="L209" s="185"/>
      <c r="M209" s="190"/>
      <c r="N209" s="191"/>
      <c r="O209" s="191"/>
      <c r="P209" s="191"/>
      <c r="Q209" s="191"/>
      <c r="R209" s="191"/>
      <c r="S209" s="191"/>
      <c r="T209" s="19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186" t="s">
        <v>170</v>
      </c>
      <c r="AU209" s="186" t="s">
        <v>89</v>
      </c>
      <c r="AV209" s="12" t="s">
        <v>89</v>
      </c>
      <c r="AW209" s="12" t="s">
        <v>33</v>
      </c>
      <c r="AX209" s="12" t="s">
        <v>79</v>
      </c>
      <c r="AY209" s="186" t="s">
        <v>160</v>
      </c>
    </row>
    <row r="210" s="2" customFormat="1" ht="24.15" customHeight="1">
      <c r="A210" s="36"/>
      <c r="B210" s="164"/>
      <c r="C210" s="165" t="s">
        <v>353</v>
      </c>
      <c r="D210" s="165" t="s">
        <v>161</v>
      </c>
      <c r="E210" s="166" t="s">
        <v>369</v>
      </c>
      <c r="F210" s="167" t="s">
        <v>370</v>
      </c>
      <c r="G210" s="168" t="s">
        <v>356</v>
      </c>
      <c r="H210" s="169">
        <v>7</v>
      </c>
      <c r="I210" s="170"/>
      <c r="J210" s="171">
        <f>ROUND(I210*H210,2)</f>
        <v>0</v>
      </c>
      <c r="K210" s="172"/>
      <c r="L210" s="37"/>
      <c r="M210" s="173" t="s">
        <v>1</v>
      </c>
      <c r="N210" s="174" t="s">
        <v>44</v>
      </c>
      <c r="O210" s="75"/>
      <c r="P210" s="175">
        <f>O210*H210</f>
        <v>0</v>
      </c>
      <c r="Q210" s="175">
        <v>0</v>
      </c>
      <c r="R210" s="175">
        <f>Q210*H210</f>
        <v>0</v>
      </c>
      <c r="S210" s="175">
        <v>0</v>
      </c>
      <c r="T210" s="17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77" t="s">
        <v>159</v>
      </c>
      <c r="AT210" s="177" t="s">
        <v>161</v>
      </c>
      <c r="AU210" s="177" t="s">
        <v>89</v>
      </c>
      <c r="AY210" s="17" t="s">
        <v>160</v>
      </c>
      <c r="BE210" s="178">
        <f>IF(N210="základní",J210,0)</f>
        <v>0</v>
      </c>
      <c r="BF210" s="178">
        <f>IF(N210="snížená",J210,0)</f>
        <v>0</v>
      </c>
      <c r="BG210" s="178">
        <f>IF(N210="zákl. přenesená",J210,0)</f>
        <v>0</v>
      </c>
      <c r="BH210" s="178">
        <f>IF(N210="sníž. přenesená",J210,0)</f>
        <v>0</v>
      </c>
      <c r="BI210" s="178">
        <f>IF(N210="nulová",J210,0)</f>
        <v>0</v>
      </c>
      <c r="BJ210" s="17" t="s">
        <v>87</v>
      </c>
      <c r="BK210" s="178">
        <f>ROUND(I210*H210,2)</f>
        <v>0</v>
      </c>
      <c r="BL210" s="17" t="s">
        <v>159</v>
      </c>
      <c r="BM210" s="177" t="s">
        <v>371</v>
      </c>
    </row>
    <row r="211" s="2" customFormat="1">
      <c r="A211" s="36"/>
      <c r="B211" s="37"/>
      <c r="C211" s="36"/>
      <c r="D211" s="179" t="s">
        <v>167</v>
      </c>
      <c r="E211" s="36"/>
      <c r="F211" s="180" t="s">
        <v>370</v>
      </c>
      <c r="G211" s="36"/>
      <c r="H211" s="36"/>
      <c r="I211" s="181"/>
      <c r="J211" s="36"/>
      <c r="K211" s="36"/>
      <c r="L211" s="37"/>
      <c r="M211" s="182"/>
      <c r="N211" s="183"/>
      <c r="O211" s="75"/>
      <c r="P211" s="75"/>
      <c r="Q211" s="75"/>
      <c r="R211" s="75"/>
      <c r="S211" s="75"/>
      <c r="T211" s="7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7" t="s">
        <v>167</v>
      </c>
      <c r="AU211" s="17" t="s">
        <v>89</v>
      </c>
    </row>
    <row r="212" s="2" customFormat="1">
      <c r="A212" s="36"/>
      <c r="B212" s="37"/>
      <c r="C212" s="36"/>
      <c r="D212" s="179" t="s">
        <v>168</v>
      </c>
      <c r="E212" s="36"/>
      <c r="F212" s="184" t="s">
        <v>372</v>
      </c>
      <c r="G212" s="36"/>
      <c r="H212" s="36"/>
      <c r="I212" s="181"/>
      <c r="J212" s="36"/>
      <c r="K212" s="36"/>
      <c r="L212" s="37"/>
      <c r="M212" s="182"/>
      <c r="N212" s="183"/>
      <c r="O212" s="75"/>
      <c r="P212" s="75"/>
      <c r="Q212" s="75"/>
      <c r="R212" s="75"/>
      <c r="S212" s="75"/>
      <c r="T212" s="7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7" t="s">
        <v>168</v>
      </c>
      <c r="AU212" s="17" t="s">
        <v>89</v>
      </c>
    </row>
    <row r="213" s="12" customFormat="1">
      <c r="A213" s="12"/>
      <c r="B213" s="185"/>
      <c r="C213" s="12"/>
      <c r="D213" s="179" t="s">
        <v>170</v>
      </c>
      <c r="E213" s="186" t="s">
        <v>1</v>
      </c>
      <c r="F213" s="187" t="s">
        <v>365</v>
      </c>
      <c r="G213" s="12"/>
      <c r="H213" s="188">
        <v>1</v>
      </c>
      <c r="I213" s="189"/>
      <c r="J213" s="12"/>
      <c r="K213" s="12"/>
      <c r="L213" s="185"/>
      <c r="M213" s="190"/>
      <c r="N213" s="191"/>
      <c r="O213" s="191"/>
      <c r="P213" s="191"/>
      <c r="Q213" s="191"/>
      <c r="R213" s="191"/>
      <c r="S213" s="191"/>
      <c r="T213" s="19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186" t="s">
        <v>170</v>
      </c>
      <c r="AU213" s="186" t="s">
        <v>89</v>
      </c>
      <c r="AV213" s="12" t="s">
        <v>89</v>
      </c>
      <c r="AW213" s="12" t="s">
        <v>33</v>
      </c>
      <c r="AX213" s="12" t="s">
        <v>79</v>
      </c>
      <c r="AY213" s="186" t="s">
        <v>160</v>
      </c>
    </row>
    <row r="214" s="12" customFormat="1">
      <c r="A214" s="12"/>
      <c r="B214" s="185"/>
      <c r="C214" s="12"/>
      <c r="D214" s="179" t="s">
        <v>170</v>
      </c>
      <c r="E214" s="186" t="s">
        <v>1</v>
      </c>
      <c r="F214" s="187" t="s">
        <v>366</v>
      </c>
      <c r="G214" s="12"/>
      <c r="H214" s="188">
        <v>1</v>
      </c>
      <c r="I214" s="189"/>
      <c r="J214" s="12"/>
      <c r="K214" s="12"/>
      <c r="L214" s="185"/>
      <c r="M214" s="190"/>
      <c r="N214" s="191"/>
      <c r="O214" s="191"/>
      <c r="P214" s="191"/>
      <c r="Q214" s="191"/>
      <c r="R214" s="191"/>
      <c r="S214" s="191"/>
      <c r="T214" s="19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186" t="s">
        <v>170</v>
      </c>
      <c r="AU214" s="186" t="s">
        <v>89</v>
      </c>
      <c r="AV214" s="12" t="s">
        <v>89</v>
      </c>
      <c r="AW214" s="12" t="s">
        <v>33</v>
      </c>
      <c r="AX214" s="12" t="s">
        <v>79</v>
      </c>
      <c r="AY214" s="186" t="s">
        <v>160</v>
      </c>
    </row>
    <row r="215" s="12" customFormat="1">
      <c r="A215" s="12"/>
      <c r="B215" s="185"/>
      <c r="C215" s="12"/>
      <c r="D215" s="179" t="s">
        <v>170</v>
      </c>
      <c r="E215" s="186" t="s">
        <v>1</v>
      </c>
      <c r="F215" s="187" t="s">
        <v>494</v>
      </c>
      <c r="G215" s="12"/>
      <c r="H215" s="188">
        <v>1</v>
      </c>
      <c r="I215" s="189"/>
      <c r="J215" s="12"/>
      <c r="K215" s="12"/>
      <c r="L215" s="185"/>
      <c r="M215" s="190"/>
      <c r="N215" s="191"/>
      <c r="O215" s="191"/>
      <c r="P215" s="191"/>
      <c r="Q215" s="191"/>
      <c r="R215" s="191"/>
      <c r="S215" s="191"/>
      <c r="T215" s="19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186" t="s">
        <v>170</v>
      </c>
      <c r="AU215" s="186" t="s">
        <v>89</v>
      </c>
      <c r="AV215" s="12" t="s">
        <v>89</v>
      </c>
      <c r="AW215" s="12" t="s">
        <v>33</v>
      </c>
      <c r="AX215" s="12" t="s">
        <v>79</v>
      </c>
      <c r="AY215" s="186" t="s">
        <v>160</v>
      </c>
    </row>
    <row r="216" s="12" customFormat="1">
      <c r="A216" s="12"/>
      <c r="B216" s="185"/>
      <c r="C216" s="12"/>
      <c r="D216" s="179" t="s">
        <v>170</v>
      </c>
      <c r="E216" s="186" t="s">
        <v>1</v>
      </c>
      <c r="F216" s="187" t="s">
        <v>495</v>
      </c>
      <c r="G216" s="12"/>
      <c r="H216" s="188">
        <v>1</v>
      </c>
      <c r="I216" s="189"/>
      <c r="J216" s="12"/>
      <c r="K216" s="12"/>
      <c r="L216" s="185"/>
      <c r="M216" s="190"/>
      <c r="N216" s="191"/>
      <c r="O216" s="191"/>
      <c r="P216" s="191"/>
      <c r="Q216" s="191"/>
      <c r="R216" s="191"/>
      <c r="S216" s="191"/>
      <c r="T216" s="19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186" t="s">
        <v>170</v>
      </c>
      <c r="AU216" s="186" t="s">
        <v>89</v>
      </c>
      <c r="AV216" s="12" t="s">
        <v>89</v>
      </c>
      <c r="AW216" s="12" t="s">
        <v>33</v>
      </c>
      <c r="AX216" s="12" t="s">
        <v>79</v>
      </c>
      <c r="AY216" s="186" t="s">
        <v>160</v>
      </c>
    </row>
    <row r="217" s="12" customFormat="1">
      <c r="A217" s="12"/>
      <c r="B217" s="185"/>
      <c r="C217" s="12"/>
      <c r="D217" s="179" t="s">
        <v>170</v>
      </c>
      <c r="E217" s="186" t="s">
        <v>1</v>
      </c>
      <c r="F217" s="187" t="s">
        <v>524</v>
      </c>
      <c r="G217" s="12"/>
      <c r="H217" s="188">
        <v>1</v>
      </c>
      <c r="I217" s="189"/>
      <c r="J217" s="12"/>
      <c r="K217" s="12"/>
      <c r="L217" s="185"/>
      <c r="M217" s="190"/>
      <c r="N217" s="191"/>
      <c r="O217" s="191"/>
      <c r="P217" s="191"/>
      <c r="Q217" s="191"/>
      <c r="R217" s="191"/>
      <c r="S217" s="191"/>
      <c r="T217" s="19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186" t="s">
        <v>170</v>
      </c>
      <c r="AU217" s="186" t="s">
        <v>89</v>
      </c>
      <c r="AV217" s="12" t="s">
        <v>89</v>
      </c>
      <c r="AW217" s="12" t="s">
        <v>33</v>
      </c>
      <c r="AX217" s="12" t="s">
        <v>79</v>
      </c>
      <c r="AY217" s="186" t="s">
        <v>160</v>
      </c>
    </row>
    <row r="218" s="12" customFormat="1">
      <c r="A218" s="12"/>
      <c r="B218" s="185"/>
      <c r="C218" s="12"/>
      <c r="D218" s="179" t="s">
        <v>170</v>
      </c>
      <c r="E218" s="186" t="s">
        <v>1</v>
      </c>
      <c r="F218" s="187" t="s">
        <v>525</v>
      </c>
      <c r="G218" s="12"/>
      <c r="H218" s="188">
        <v>1</v>
      </c>
      <c r="I218" s="189"/>
      <c r="J218" s="12"/>
      <c r="K218" s="12"/>
      <c r="L218" s="185"/>
      <c r="M218" s="190"/>
      <c r="N218" s="191"/>
      <c r="O218" s="191"/>
      <c r="P218" s="191"/>
      <c r="Q218" s="191"/>
      <c r="R218" s="191"/>
      <c r="S218" s="191"/>
      <c r="T218" s="19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186" t="s">
        <v>170</v>
      </c>
      <c r="AU218" s="186" t="s">
        <v>89</v>
      </c>
      <c r="AV218" s="12" t="s">
        <v>89</v>
      </c>
      <c r="AW218" s="12" t="s">
        <v>33</v>
      </c>
      <c r="AX218" s="12" t="s">
        <v>79</v>
      </c>
      <c r="AY218" s="186" t="s">
        <v>160</v>
      </c>
    </row>
    <row r="219" s="12" customFormat="1">
      <c r="A219" s="12"/>
      <c r="B219" s="185"/>
      <c r="C219" s="12"/>
      <c r="D219" s="179" t="s">
        <v>170</v>
      </c>
      <c r="E219" s="186" t="s">
        <v>1</v>
      </c>
      <c r="F219" s="187" t="s">
        <v>526</v>
      </c>
      <c r="G219" s="12"/>
      <c r="H219" s="188">
        <v>1</v>
      </c>
      <c r="I219" s="189"/>
      <c r="J219" s="12"/>
      <c r="K219" s="12"/>
      <c r="L219" s="185"/>
      <c r="M219" s="190"/>
      <c r="N219" s="191"/>
      <c r="O219" s="191"/>
      <c r="P219" s="191"/>
      <c r="Q219" s="191"/>
      <c r="R219" s="191"/>
      <c r="S219" s="191"/>
      <c r="T219" s="19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186" t="s">
        <v>170</v>
      </c>
      <c r="AU219" s="186" t="s">
        <v>89</v>
      </c>
      <c r="AV219" s="12" t="s">
        <v>89</v>
      </c>
      <c r="AW219" s="12" t="s">
        <v>33</v>
      </c>
      <c r="AX219" s="12" t="s">
        <v>79</v>
      </c>
      <c r="AY219" s="186" t="s">
        <v>160</v>
      </c>
    </row>
    <row r="220" s="2" customFormat="1" ht="37.8" customHeight="1">
      <c r="A220" s="36"/>
      <c r="B220" s="164"/>
      <c r="C220" s="165" t="s">
        <v>360</v>
      </c>
      <c r="D220" s="165" t="s">
        <v>161</v>
      </c>
      <c r="E220" s="166" t="s">
        <v>373</v>
      </c>
      <c r="F220" s="167" t="s">
        <v>374</v>
      </c>
      <c r="G220" s="168" t="s">
        <v>356</v>
      </c>
      <c r="H220" s="169">
        <v>4</v>
      </c>
      <c r="I220" s="170"/>
      <c r="J220" s="171">
        <f>ROUND(I220*H220,2)</f>
        <v>0</v>
      </c>
      <c r="K220" s="172"/>
      <c r="L220" s="37"/>
      <c r="M220" s="173" t="s">
        <v>1</v>
      </c>
      <c r="N220" s="174" t="s">
        <v>44</v>
      </c>
      <c r="O220" s="75"/>
      <c r="P220" s="175">
        <f>O220*H220</f>
        <v>0</v>
      </c>
      <c r="Q220" s="175">
        <v>0</v>
      </c>
      <c r="R220" s="175">
        <f>Q220*H220</f>
        <v>0</v>
      </c>
      <c r="S220" s="175">
        <v>0</v>
      </c>
      <c r="T220" s="17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77" t="s">
        <v>159</v>
      </c>
      <c r="AT220" s="177" t="s">
        <v>161</v>
      </c>
      <c r="AU220" s="177" t="s">
        <v>89</v>
      </c>
      <c r="AY220" s="17" t="s">
        <v>160</v>
      </c>
      <c r="BE220" s="178">
        <f>IF(N220="základní",J220,0)</f>
        <v>0</v>
      </c>
      <c r="BF220" s="178">
        <f>IF(N220="snížená",J220,0)</f>
        <v>0</v>
      </c>
      <c r="BG220" s="178">
        <f>IF(N220="zákl. přenesená",J220,0)</f>
        <v>0</v>
      </c>
      <c r="BH220" s="178">
        <f>IF(N220="sníž. přenesená",J220,0)</f>
        <v>0</v>
      </c>
      <c r="BI220" s="178">
        <f>IF(N220="nulová",J220,0)</f>
        <v>0</v>
      </c>
      <c r="BJ220" s="17" t="s">
        <v>87</v>
      </c>
      <c r="BK220" s="178">
        <f>ROUND(I220*H220,2)</f>
        <v>0</v>
      </c>
      <c r="BL220" s="17" t="s">
        <v>159</v>
      </c>
      <c r="BM220" s="177" t="s">
        <v>375</v>
      </c>
    </row>
    <row r="221" s="2" customFormat="1">
      <c r="A221" s="36"/>
      <c r="B221" s="37"/>
      <c r="C221" s="36"/>
      <c r="D221" s="179" t="s">
        <v>167</v>
      </c>
      <c r="E221" s="36"/>
      <c r="F221" s="180" t="s">
        <v>374</v>
      </c>
      <c r="G221" s="36"/>
      <c r="H221" s="36"/>
      <c r="I221" s="181"/>
      <c r="J221" s="36"/>
      <c r="K221" s="36"/>
      <c r="L221" s="37"/>
      <c r="M221" s="182"/>
      <c r="N221" s="183"/>
      <c r="O221" s="75"/>
      <c r="P221" s="75"/>
      <c r="Q221" s="75"/>
      <c r="R221" s="75"/>
      <c r="S221" s="75"/>
      <c r="T221" s="7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7" t="s">
        <v>167</v>
      </c>
      <c r="AU221" s="17" t="s">
        <v>89</v>
      </c>
    </row>
    <row r="222" s="2" customFormat="1">
      <c r="A222" s="36"/>
      <c r="B222" s="37"/>
      <c r="C222" s="36"/>
      <c r="D222" s="179" t="s">
        <v>168</v>
      </c>
      <c r="E222" s="36"/>
      <c r="F222" s="184" t="s">
        <v>376</v>
      </c>
      <c r="G222" s="36"/>
      <c r="H222" s="36"/>
      <c r="I222" s="181"/>
      <c r="J222" s="36"/>
      <c r="K222" s="36"/>
      <c r="L222" s="37"/>
      <c r="M222" s="182"/>
      <c r="N222" s="183"/>
      <c r="O222" s="75"/>
      <c r="P222" s="75"/>
      <c r="Q222" s="75"/>
      <c r="R222" s="75"/>
      <c r="S222" s="75"/>
      <c r="T222" s="7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7" t="s">
        <v>168</v>
      </c>
      <c r="AU222" s="17" t="s">
        <v>89</v>
      </c>
    </row>
    <row r="223" s="12" customFormat="1">
      <c r="A223" s="12"/>
      <c r="B223" s="185"/>
      <c r="C223" s="12"/>
      <c r="D223" s="179" t="s">
        <v>170</v>
      </c>
      <c r="E223" s="186" t="s">
        <v>1</v>
      </c>
      <c r="F223" s="187" t="s">
        <v>159</v>
      </c>
      <c r="G223" s="12"/>
      <c r="H223" s="188">
        <v>4</v>
      </c>
      <c r="I223" s="189"/>
      <c r="J223" s="12"/>
      <c r="K223" s="12"/>
      <c r="L223" s="185"/>
      <c r="M223" s="190"/>
      <c r="N223" s="191"/>
      <c r="O223" s="191"/>
      <c r="P223" s="191"/>
      <c r="Q223" s="191"/>
      <c r="R223" s="191"/>
      <c r="S223" s="191"/>
      <c r="T223" s="19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186" t="s">
        <v>170</v>
      </c>
      <c r="AU223" s="186" t="s">
        <v>89</v>
      </c>
      <c r="AV223" s="12" t="s">
        <v>89</v>
      </c>
      <c r="AW223" s="12" t="s">
        <v>33</v>
      </c>
      <c r="AX223" s="12" t="s">
        <v>87</v>
      </c>
      <c r="AY223" s="186" t="s">
        <v>160</v>
      </c>
    </row>
    <row r="224" s="2" customFormat="1" ht="24.15" customHeight="1">
      <c r="A224" s="36"/>
      <c r="B224" s="164"/>
      <c r="C224" s="165" t="s">
        <v>368</v>
      </c>
      <c r="D224" s="165" t="s">
        <v>161</v>
      </c>
      <c r="E224" s="166" t="s">
        <v>468</v>
      </c>
      <c r="F224" s="167" t="s">
        <v>469</v>
      </c>
      <c r="G224" s="168" t="s">
        <v>266</v>
      </c>
      <c r="H224" s="169">
        <v>234</v>
      </c>
      <c r="I224" s="170"/>
      <c r="J224" s="171">
        <f>ROUND(I224*H224,2)</f>
        <v>0</v>
      </c>
      <c r="K224" s="172"/>
      <c r="L224" s="37"/>
      <c r="M224" s="173" t="s">
        <v>1</v>
      </c>
      <c r="N224" s="174" t="s">
        <v>44</v>
      </c>
      <c r="O224" s="75"/>
      <c r="P224" s="175">
        <f>O224*H224</f>
        <v>0</v>
      </c>
      <c r="Q224" s="175">
        <v>0</v>
      </c>
      <c r="R224" s="175">
        <f>Q224*H224</f>
        <v>0</v>
      </c>
      <c r="S224" s="175">
        <v>0</v>
      </c>
      <c r="T224" s="17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77" t="s">
        <v>159</v>
      </c>
      <c r="AT224" s="177" t="s">
        <v>161</v>
      </c>
      <c r="AU224" s="177" t="s">
        <v>89</v>
      </c>
      <c r="AY224" s="17" t="s">
        <v>160</v>
      </c>
      <c r="BE224" s="178">
        <f>IF(N224="základní",J224,0)</f>
        <v>0</v>
      </c>
      <c r="BF224" s="178">
        <f>IF(N224="snížená",J224,0)</f>
        <v>0</v>
      </c>
      <c r="BG224" s="178">
        <f>IF(N224="zákl. přenesená",J224,0)</f>
        <v>0</v>
      </c>
      <c r="BH224" s="178">
        <f>IF(N224="sníž. přenesená",J224,0)</f>
        <v>0</v>
      </c>
      <c r="BI224" s="178">
        <f>IF(N224="nulová",J224,0)</f>
        <v>0</v>
      </c>
      <c r="BJ224" s="17" t="s">
        <v>87</v>
      </c>
      <c r="BK224" s="178">
        <f>ROUND(I224*H224,2)</f>
        <v>0</v>
      </c>
      <c r="BL224" s="17" t="s">
        <v>159</v>
      </c>
      <c r="BM224" s="177" t="s">
        <v>470</v>
      </c>
    </row>
    <row r="225" s="2" customFormat="1">
      <c r="A225" s="36"/>
      <c r="B225" s="37"/>
      <c r="C225" s="36"/>
      <c r="D225" s="179" t="s">
        <v>167</v>
      </c>
      <c r="E225" s="36"/>
      <c r="F225" s="180" t="s">
        <v>469</v>
      </c>
      <c r="G225" s="36"/>
      <c r="H225" s="36"/>
      <c r="I225" s="181"/>
      <c r="J225" s="36"/>
      <c r="K225" s="36"/>
      <c r="L225" s="37"/>
      <c r="M225" s="182"/>
      <c r="N225" s="183"/>
      <c r="O225" s="75"/>
      <c r="P225" s="75"/>
      <c r="Q225" s="75"/>
      <c r="R225" s="75"/>
      <c r="S225" s="75"/>
      <c r="T225" s="7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7" t="s">
        <v>167</v>
      </c>
      <c r="AU225" s="17" t="s">
        <v>89</v>
      </c>
    </row>
    <row r="226" s="2" customFormat="1">
      <c r="A226" s="36"/>
      <c r="B226" s="37"/>
      <c r="C226" s="36"/>
      <c r="D226" s="179" t="s">
        <v>168</v>
      </c>
      <c r="E226" s="36"/>
      <c r="F226" s="184" t="s">
        <v>387</v>
      </c>
      <c r="G226" s="36"/>
      <c r="H226" s="36"/>
      <c r="I226" s="181"/>
      <c r="J226" s="36"/>
      <c r="K226" s="36"/>
      <c r="L226" s="37"/>
      <c r="M226" s="182"/>
      <c r="N226" s="183"/>
      <c r="O226" s="75"/>
      <c r="P226" s="75"/>
      <c r="Q226" s="75"/>
      <c r="R226" s="75"/>
      <c r="S226" s="75"/>
      <c r="T226" s="7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7" t="s">
        <v>168</v>
      </c>
      <c r="AU226" s="17" t="s">
        <v>89</v>
      </c>
    </row>
    <row r="227" s="12" customFormat="1">
      <c r="A227" s="12"/>
      <c r="B227" s="185"/>
      <c r="C227" s="12"/>
      <c r="D227" s="179" t="s">
        <v>170</v>
      </c>
      <c r="E227" s="186" t="s">
        <v>1</v>
      </c>
      <c r="F227" s="187" t="s">
        <v>527</v>
      </c>
      <c r="G227" s="12"/>
      <c r="H227" s="188">
        <v>234</v>
      </c>
      <c r="I227" s="189"/>
      <c r="J227" s="12"/>
      <c r="K227" s="12"/>
      <c r="L227" s="185"/>
      <c r="M227" s="190"/>
      <c r="N227" s="191"/>
      <c r="O227" s="191"/>
      <c r="P227" s="191"/>
      <c r="Q227" s="191"/>
      <c r="R227" s="191"/>
      <c r="S227" s="191"/>
      <c r="T227" s="19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186" t="s">
        <v>170</v>
      </c>
      <c r="AU227" s="186" t="s">
        <v>89</v>
      </c>
      <c r="AV227" s="12" t="s">
        <v>89</v>
      </c>
      <c r="AW227" s="12" t="s">
        <v>33</v>
      </c>
      <c r="AX227" s="12" t="s">
        <v>87</v>
      </c>
      <c r="AY227" s="186" t="s">
        <v>160</v>
      </c>
    </row>
    <row r="228" s="2" customFormat="1" ht="24.15" customHeight="1">
      <c r="A228" s="36"/>
      <c r="B228" s="164"/>
      <c r="C228" s="165" t="s">
        <v>7</v>
      </c>
      <c r="D228" s="165" t="s">
        <v>161</v>
      </c>
      <c r="E228" s="166" t="s">
        <v>384</v>
      </c>
      <c r="F228" s="167" t="s">
        <v>385</v>
      </c>
      <c r="G228" s="168" t="s">
        <v>266</v>
      </c>
      <c r="H228" s="169">
        <v>248.84999999999999</v>
      </c>
      <c r="I228" s="170"/>
      <c r="J228" s="171">
        <f>ROUND(I228*H228,2)</f>
        <v>0</v>
      </c>
      <c r="K228" s="172"/>
      <c r="L228" s="37"/>
      <c r="M228" s="173" t="s">
        <v>1</v>
      </c>
      <c r="N228" s="174" t="s">
        <v>44</v>
      </c>
      <c r="O228" s="75"/>
      <c r="P228" s="175">
        <f>O228*H228</f>
        <v>0</v>
      </c>
      <c r="Q228" s="175">
        <v>0</v>
      </c>
      <c r="R228" s="175">
        <f>Q228*H228</f>
        <v>0</v>
      </c>
      <c r="S228" s="175">
        <v>0</v>
      </c>
      <c r="T228" s="17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77" t="s">
        <v>159</v>
      </c>
      <c r="AT228" s="177" t="s">
        <v>161</v>
      </c>
      <c r="AU228" s="177" t="s">
        <v>89</v>
      </c>
      <c r="AY228" s="17" t="s">
        <v>160</v>
      </c>
      <c r="BE228" s="178">
        <f>IF(N228="základní",J228,0)</f>
        <v>0</v>
      </c>
      <c r="BF228" s="178">
        <f>IF(N228="snížená",J228,0)</f>
        <v>0</v>
      </c>
      <c r="BG228" s="178">
        <f>IF(N228="zákl. přenesená",J228,0)</f>
        <v>0</v>
      </c>
      <c r="BH228" s="178">
        <f>IF(N228="sníž. přenesená",J228,0)</f>
        <v>0</v>
      </c>
      <c r="BI228" s="178">
        <f>IF(N228="nulová",J228,0)</f>
        <v>0</v>
      </c>
      <c r="BJ228" s="17" t="s">
        <v>87</v>
      </c>
      <c r="BK228" s="178">
        <f>ROUND(I228*H228,2)</f>
        <v>0</v>
      </c>
      <c r="BL228" s="17" t="s">
        <v>159</v>
      </c>
      <c r="BM228" s="177" t="s">
        <v>386</v>
      </c>
    </row>
    <row r="229" s="2" customFormat="1">
      <c r="A229" s="36"/>
      <c r="B229" s="37"/>
      <c r="C229" s="36"/>
      <c r="D229" s="179" t="s">
        <v>167</v>
      </c>
      <c r="E229" s="36"/>
      <c r="F229" s="180" t="s">
        <v>385</v>
      </c>
      <c r="G229" s="36"/>
      <c r="H229" s="36"/>
      <c r="I229" s="181"/>
      <c r="J229" s="36"/>
      <c r="K229" s="36"/>
      <c r="L229" s="37"/>
      <c r="M229" s="182"/>
      <c r="N229" s="183"/>
      <c r="O229" s="75"/>
      <c r="P229" s="75"/>
      <c r="Q229" s="75"/>
      <c r="R229" s="75"/>
      <c r="S229" s="75"/>
      <c r="T229" s="7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7" t="s">
        <v>167</v>
      </c>
      <c r="AU229" s="17" t="s">
        <v>89</v>
      </c>
    </row>
    <row r="230" s="2" customFormat="1">
      <c r="A230" s="36"/>
      <c r="B230" s="37"/>
      <c r="C230" s="36"/>
      <c r="D230" s="179" t="s">
        <v>168</v>
      </c>
      <c r="E230" s="36"/>
      <c r="F230" s="184" t="s">
        <v>387</v>
      </c>
      <c r="G230" s="36"/>
      <c r="H230" s="36"/>
      <c r="I230" s="181"/>
      <c r="J230" s="36"/>
      <c r="K230" s="36"/>
      <c r="L230" s="37"/>
      <c r="M230" s="182"/>
      <c r="N230" s="183"/>
      <c r="O230" s="75"/>
      <c r="P230" s="75"/>
      <c r="Q230" s="75"/>
      <c r="R230" s="75"/>
      <c r="S230" s="75"/>
      <c r="T230" s="7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7" t="s">
        <v>168</v>
      </c>
      <c r="AU230" s="17" t="s">
        <v>89</v>
      </c>
    </row>
    <row r="231" s="12" customFormat="1">
      <c r="A231" s="12"/>
      <c r="B231" s="185"/>
      <c r="C231" s="12"/>
      <c r="D231" s="179" t="s">
        <v>170</v>
      </c>
      <c r="E231" s="186" t="s">
        <v>1</v>
      </c>
      <c r="F231" s="187" t="s">
        <v>528</v>
      </c>
      <c r="G231" s="12"/>
      <c r="H231" s="188">
        <v>248.84999999999999</v>
      </c>
      <c r="I231" s="189"/>
      <c r="J231" s="12"/>
      <c r="K231" s="12"/>
      <c r="L231" s="185"/>
      <c r="M231" s="190"/>
      <c r="N231" s="191"/>
      <c r="O231" s="191"/>
      <c r="P231" s="191"/>
      <c r="Q231" s="191"/>
      <c r="R231" s="191"/>
      <c r="S231" s="191"/>
      <c r="T231" s="19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186" t="s">
        <v>170</v>
      </c>
      <c r="AU231" s="186" t="s">
        <v>89</v>
      </c>
      <c r="AV231" s="12" t="s">
        <v>89</v>
      </c>
      <c r="AW231" s="12" t="s">
        <v>33</v>
      </c>
      <c r="AX231" s="12" t="s">
        <v>87</v>
      </c>
      <c r="AY231" s="186" t="s">
        <v>160</v>
      </c>
    </row>
    <row r="232" s="2" customFormat="1" ht="16.5" customHeight="1">
      <c r="A232" s="36"/>
      <c r="B232" s="164"/>
      <c r="C232" s="165" t="s">
        <v>377</v>
      </c>
      <c r="D232" s="165" t="s">
        <v>161</v>
      </c>
      <c r="E232" s="166" t="s">
        <v>498</v>
      </c>
      <c r="F232" s="167" t="s">
        <v>499</v>
      </c>
      <c r="G232" s="168" t="s">
        <v>356</v>
      </c>
      <c r="H232" s="169">
        <v>2</v>
      </c>
      <c r="I232" s="170"/>
      <c r="J232" s="171">
        <f>ROUND(I232*H232,2)</f>
        <v>0</v>
      </c>
      <c r="K232" s="172"/>
      <c r="L232" s="37"/>
      <c r="M232" s="173" t="s">
        <v>1</v>
      </c>
      <c r="N232" s="174" t="s">
        <v>44</v>
      </c>
      <c r="O232" s="75"/>
      <c r="P232" s="175">
        <f>O232*H232</f>
        <v>0</v>
      </c>
      <c r="Q232" s="175">
        <v>0</v>
      </c>
      <c r="R232" s="175">
        <f>Q232*H232</f>
        <v>0</v>
      </c>
      <c r="S232" s="175">
        <v>0</v>
      </c>
      <c r="T232" s="176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77" t="s">
        <v>159</v>
      </c>
      <c r="AT232" s="177" t="s">
        <v>161</v>
      </c>
      <c r="AU232" s="177" t="s">
        <v>89</v>
      </c>
      <c r="AY232" s="17" t="s">
        <v>160</v>
      </c>
      <c r="BE232" s="178">
        <f>IF(N232="základní",J232,0)</f>
        <v>0</v>
      </c>
      <c r="BF232" s="178">
        <f>IF(N232="snížená",J232,0)</f>
        <v>0</v>
      </c>
      <c r="BG232" s="178">
        <f>IF(N232="zákl. přenesená",J232,0)</f>
        <v>0</v>
      </c>
      <c r="BH232" s="178">
        <f>IF(N232="sníž. přenesená",J232,0)</f>
        <v>0</v>
      </c>
      <c r="BI232" s="178">
        <f>IF(N232="nulová",J232,0)</f>
        <v>0</v>
      </c>
      <c r="BJ232" s="17" t="s">
        <v>87</v>
      </c>
      <c r="BK232" s="178">
        <f>ROUND(I232*H232,2)</f>
        <v>0</v>
      </c>
      <c r="BL232" s="17" t="s">
        <v>159</v>
      </c>
      <c r="BM232" s="177" t="s">
        <v>500</v>
      </c>
    </row>
    <row r="233" s="2" customFormat="1">
      <c r="A233" s="36"/>
      <c r="B233" s="37"/>
      <c r="C233" s="36"/>
      <c r="D233" s="179" t="s">
        <v>167</v>
      </c>
      <c r="E233" s="36"/>
      <c r="F233" s="180" t="s">
        <v>499</v>
      </c>
      <c r="G233" s="36"/>
      <c r="H233" s="36"/>
      <c r="I233" s="181"/>
      <c r="J233" s="36"/>
      <c r="K233" s="36"/>
      <c r="L233" s="37"/>
      <c r="M233" s="182"/>
      <c r="N233" s="183"/>
      <c r="O233" s="75"/>
      <c r="P233" s="75"/>
      <c r="Q233" s="75"/>
      <c r="R233" s="75"/>
      <c r="S233" s="75"/>
      <c r="T233" s="7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7" t="s">
        <v>167</v>
      </c>
      <c r="AU233" s="17" t="s">
        <v>89</v>
      </c>
    </row>
    <row r="234" s="2" customFormat="1">
      <c r="A234" s="36"/>
      <c r="B234" s="37"/>
      <c r="C234" s="36"/>
      <c r="D234" s="179" t="s">
        <v>168</v>
      </c>
      <c r="E234" s="36"/>
      <c r="F234" s="184" t="s">
        <v>501</v>
      </c>
      <c r="G234" s="36"/>
      <c r="H234" s="36"/>
      <c r="I234" s="181"/>
      <c r="J234" s="36"/>
      <c r="K234" s="36"/>
      <c r="L234" s="37"/>
      <c r="M234" s="182"/>
      <c r="N234" s="183"/>
      <c r="O234" s="75"/>
      <c r="P234" s="75"/>
      <c r="Q234" s="75"/>
      <c r="R234" s="75"/>
      <c r="S234" s="75"/>
      <c r="T234" s="7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7" t="s">
        <v>168</v>
      </c>
      <c r="AU234" s="17" t="s">
        <v>89</v>
      </c>
    </row>
    <row r="235" s="12" customFormat="1">
      <c r="A235" s="12"/>
      <c r="B235" s="185"/>
      <c r="C235" s="12"/>
      <c r="D235" s="179" t="s">
        <v>170</v>
      </c>
      <c r="E235" s="186" t="s">
        <v>1</v>
      </c>
      <c r="F235" s="187" t="s">
        <v>529</v>
      </c>
      <c r="G235" s="12"/>
      <c r="H235" s="188">
        <v>2</v>
      </c>
      <c r="I235" s="189"/>
      <c r="J235" s="12"/>
      <c r="K235" s="12"/>
      <c r="L235" s="185"/>
      <c r="M235" s="190"/>
      <c r="N235" s="191"/>
      <c r="O235" s="191"/>
      <c r="P235" s="191"/>
      <c r="Q235" s="191"/>
      <c r="R235" s="191"/>
      <c r="S235" s="191"/>
      <c r="T235" s="19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186" t="s">
        <v>170</v>
      </c>
      <c r="AU235" s="186" t="s">
        <v>89</v>
      </c>
      <c r="AV235" s="12" t="s">
        <v>89</v>
      </c>
      <c r="AW235" s="12" t="s">
        <v>33</v>
      </c>
      <c r="AX235" s="12" t="s">
        <v>87</v>
      </c>
      <c r="AY235" s="186" t="s">
        <v>160</v>
      </c>
    </row>
    <row r="236" s="11" customFormat="1" ht="25.92" customHeight="1">
      <c r="A236" s="11"/>
      <c r="B236" s="153"/>
      <c r="C236" s="11"/>
      <c r="D236" s="154" t="s">
        <v>78</v>
      </c>
      <c r="E236" s="155" t="s">
        <v>157</v>
      </c>
      <c r="F236" s="155" t="s">
        <v>158</v>
      </c>
      <c r="G236" s="11"/>
      <c r="H236" s="11"/>
      <c r="I236" s="156"/>
      <c r="J236" s="157">
        <f>BK236</f>
        <v>0</v>
      </c>
      <c r="K236" s="11"/>
      <c r="L236" s="153"/>
      <c r="M236" s="158"/>
      <c r="N236" s="159"/>
      <c r="O236" s="159"/>
      <c r="P236" s="160">
        <f>SUM(P237:P247)</f>
        <v>0</v>
      </c>
      <c r="Q236" s="159"/>
      <c r="R236" s="160">
        <f>SUM(R237:R247)</f>
        <v>0</v>
      </c>
      <c r="S236" s="159"/>
      <c r="T236" s="161">
        <f>SUM(T237:T247)</f>
        <v>0</v>
      </c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R236" s="154" t="s">
        <v>159</v>
      </c>
      <c r="AT236" s="162" t="s">
        <v>78</v>
      </c>
      <c r="AU236" s="162" t="s">
        <v>79</v>
      </c>
      <c r="AY236" s="154" t="s">
        <v>160</v>
      </c>
      <c r="BK236" s="163">
        <f>SUM(BK237:BK247)</f>
        <v>0</v>
      </c>
    </row>
    <row r="237" s="2" customFormat="1" ht="21.75" customHeight="1">
      <c r="A237" s="36"/>
      <c r="B237" s="164"/>
      <c r="C237" s="165" t="s">
        <v>383</v>
      </c>
      <c r="D237" s="165" t="s">
        <v>161</v>
      </c>
      <c r="E237" s="166" t="s">
        <v>390</v>
      </c>
      <c r="F237" s="167" t="s">
        <v>391</v>
      </c>
      <c r="G237" s="168" t="s">
        <v>392</v>
      </c>
      <c r="H237" s="169">
        <v>174.09399999999999</v>
      </c>
      <c r="I237" s="170"/>
      <c r="J237" s="171">
        <f>ROUND(I237*H237,2)</f>
        <v>0</v>
      </c>
      <c r="K237" s="172"/>
      <c r="L237" s="37"/>
      <c r="M237" s="173" t="s">
        <v>1</v>
      </c>
      <c r="N237" s="174" t="s">
        <v>44</v>
      </c>
      <c r="O237" s="75"/>
      <c r="P237" s="175">
        <f>O237*H237</f>
        <v>0</v>
      </c>
      <c r="Q237" s="175">
        <v>0</v>
      </c>
      <c r="R237" s="175">
        <f>Q237*H237</f>
        <v>0</v>
      </c>
      <c r="S237" s="175">
        <v>0</v>
      </c>
      <c r="T237" s="17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77" t="s">
        <v>165</v>
      </c>
      <c r="AT237" s="177" t="s">
        <v>161</v>
      </c>
      <c r="AU237" s="177" t="s">
        <v>87</v>
      </c>
      <c r="AY237" s="17" t="s">
        <v>160</v>
      </c>
      <c r="BE237" s="178">
        <f>IF(N237="základní",J237,0)</f>
        <v>0</v>
      </c>
      <c r="BF237" s="178">
        <f>IF(N237="snížená",J237,0)</f>
        <v>0</v>
      </c>
      <c r="BG237" s="178">
        <f>IF(N237="zákl. přenesená",J237,0)</f>
        <v>0</v>
      </c>
      <c r="BH237" s="178">
        <f>IF(N237="sníž. přenesená",J237,0)</f>
        <v>0</v>
      </c>
      <c r="BI237" s="178">
        <f>IF(N237="nulová",J237,0)</f>
        <v>0</v>
      </c>
      <c r="BJ237" s="17" t="s">
        <v>87</v>
      </c>
      <c r="BK237" s="178">
        <f>ROUND(I237*H237,2)</f>
        <v>0</v>
      </c>
      <c r="BL237" s="17" t="s">
        <v>165</v>
      </c>
      <c r="BM237" s="177" t="s">
        <v>393</v>
      </c>
    </row>
    <row r="238" s="2" customFormat="1">
      <c r="A238" s="36"/>
      <c r="B238" s="37"/>
      <c r="C238" s="36"/>
      <c r="D238" s="179" t="s">
        <v>167</v>
      </c>
      <c r="E238" s="36"/>
      <c r="F238" s="180" t="s">
        <v>391</v>
      </c>
      <c r="G238" s="36"/>
      <c r="H238" s="36"/>
      <c r="I238" s="181"/>
      <c r="J238" s="36"/>
      <c r="K238" s="36"/>
      <c r="L238" s="37"/>
      <c r="M238" s="182"/>
      <c r="N238" s="183"/>
      <c r="O238" s="75"/>
      <c r="P238" s="75"/>
      <c r="Q238" s="75"/>
      <c r="R238" s="75"/>
      <c r="S238" s="75"/>
      <c r="T238" s="7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7" t="s">
        <v>167</v>
      </c>
      <c r="AU238" s="17" t="s">
        <v>87</v>
      </c>
    </row>
    <row r="239" s="2" customFormat="1">
      <c r="A239" s="36"/>
      <c r="B239" s="37"/>
      <c r="C239" s="36"/>
      <c r="D239" s="179" t="s">
        <v>168</v>
      </c>
      <c r="E239" s="36"/>
      <c r="F239" s="184" t="s">
        <v>394</v>
      </c>
      <c r="G239" s="36"/>
      <c r="H239" s="36"/>
      <c r="I239" s="181"/>
      <c r="J239" s="36"/>
      <c r="K239" s="36"/>
      <c r="L239" s="37"/>
      <c r="M239" s="182"/>
      <c r="N239" s="183"/>
      <c r="O239" s="75"/>
      <c r="P239" s="75"/>
      <c r="Q239" s="75"/>
      <c r="R239" s="75"/>
      <c r="S239" s="75"/>
      <c r="T239" s="7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7" t="s">
        <v>168</v>
      </c>
      <c r="AU239" s="17" t="s">
        <v>87</v>
      </c>
    </row>
    <row r="240" s="2" customFormat="1">
      <c r="A240" s="36"/>
      <c r="B240" s="37"/>
      <c r="C240" s="36"/>
      <c r="D240" s="179" t="s">
        <v>175</v>
      </c>
      <c r="E240" s="36"/>
      <c r="F240" s="184" t="s">
        <v>395</v>
      </c>
      <c r="G240" s="36"/>
      <c r="H240" s="36"/>
      <c r="I240" s="181"/>
      <c r="J240" s="36"/>
      <c r="K240" s="36"/>
      <c r="L240" s="37"/>
      <c r="M240" s="182"/>
      <c r="N240" s="183"/>
      <c r="O240" s="75"/>
      <c r="P240" s="75"/>
      <c r="Q240" s="75"/>
      <c r="R240" s="75"/>
      <c r="S240" s="75"/>
      <c r="T240" s="7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7" t="s">
        <v>175</v>
      </c>
      <c r="AU240" s="17" t="s">
        <v>87</v>
      </c>
    </row>
    <row r="241" s="12" customFormat="1">
      <c r="A241" s="12"/>
      <c r="B241" s="185"/>
      <c r="C241" s="12"/>
      <c r="D241" s="179" t="s">
        <v>170</v>
      </c>
      <c r="E241" s="186" t="s">
        <v>1</v>
      </c>
      <c r="F241" s="187" t="s">
        <v>530</v>
      </c>
      <c r="G241" s="12"/>
      <c r="H241" s="188">
        <v>6.0940000000000003</v>
      </c>
      <c r="I241" s="189"/>
      <c r="J241" s="12"/>
      <c r="K241" s="12"/>
      <c r="L241" s="185"/>
      <c r="M241" s="190"/>
      <c r="N241" s="191"/>
      <c r="O241" s="191"/>
      <c r="P241" s="191"/>
      <c r="Q241" s="191"/>
      <c r="R241" s="191"/>
      <c r="S241" s="191"/>
      <c r="T241" s="19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186" t="s">
        <v>170</v>
      </c>
      <c r="AU241" s="186" t="s">
        <v>87</v>
      </c>
      <c r="AV241" s="12" t="s">
        <v>89</v>
      </c>
      <c r="AW241" s="12" t="s">
        <v>33</v>
      </c>
      <c r="AX241" s="12" t="s">
        <v>79</v>
      </c>
      <c r="AY241" s="186" t="s">
        <v>160</v>
      </c>
    </row>
    <row r="242" s="12" customFormat="1">
      <c r="A242" s="12"/>
      <c r="B242" s="185"/>
      <c r="C242" s="12"/>
      <c r="D242" s="179" t="s">
        <v>170</v>
      </c>
      <c r="E242" s="186" t="s">
        <v>1</v>
      </c>
      <c r="F242" s="187" t="s">
        <v>531</v>
      </c>
      <c r="G242" s="12"/>
      <c r="H242" s="188">
        <v>168</v>
      </c>
      <c r="I242" s="189"/>
      <c r="J242" s="12"/>
      <c r="K242" s="12"/>
      <c r="L242" s="185"/>
      <c r="M242" s="190"/>
      <c r="N242" s="191"/>
      <c r="O242" s="191"/>
      <c r="P242" s="191"/>
      <c r="Q242" s="191"/>
      <c r="R242" s="191"/>
      <c r="S242" s="191"/>
      <c r="T242" s="19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186" t="s">
        <v>170</v>
      </c>
      <c r="AU242" s="186" t="s">
        <v>87</v>
      </c>
      <c r="AV242" s="12" t="s">
        <v>89</v>
      </c>
      <c r="AW242" s="12" t="s">
        <v>33</v>
      </c>
      <c r="AX242" s="12" t="s">
        <v>79</v>
      </c>
      <c r="AY242" s="186" t="s">
        <v>160</v>
      </c>
    </row>
    <row r="243" s="2" customFormat="1" ht="24.15" customHeight="1">
      <c r="A243" s="36"/>
      <c r="B243" s="164"/>
      <c r="C243" s="165" t="s">
        <v>389</v>
      </c>
      <c r="D243" s="165" t="s">
        <v>161</v>
      </c>
      <c r="E243" s="166" t="s">
        <v>399</v>
      </c>
      <c r="F243" s="167" t="s">
        <v>400</v>
      </c>
      <c r="G243" s="168" t="s">
        <v>392</v>
      </c>
      <c r="H243" s="169">
        <v>322.56</v>
      </c>
      <c r="I243" s="170"/>
      <c r="J243" s="171">
        <f>ROUND(I243*H243,2)</f>
        <v>0</v>
      </c>
      <c r="K243" s="172"/>
      <c r="L243" s="37"/>
      <c r="M243" s="173" t="s">
        <v>1</v>
      </c>
      <c r="N243" s="174" t="s">
        <v>44</v>
      </c>
      <c r="O243" s="75"/>
      <c r="P243" s="175">
        <f>O243*H243</f>
        <v>0</v>
      </c>
      <c r="Q243" s="175">
        <v>0</v>
      </c>
      <c r="R243" s="175">
        <f>Q243*H243</f>
        <v>0</v>
      </c>
      <c r="S243" s="175">
        <v>0</v>
      </c>
      <c r="T243" s="17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77" t="s">
        <v>165</v>
      </c>
      <c r="AT243" s="177" t="s">
        <v>161</v>
      </c>
      <c r="AU243" s="177" t="s">
        <v>87</v>
      </c>
      <c r="AY243" s="17" t="s">
        <v>160</v>
      </c>
      <c r="BE243" s="178">
        <f>IF(N243="základní",J243,0)</f>
        <v>0</v>
      </c>
      <c r="BF243" s="178">
        <f>IF(N243="snížená",J243,0)</f>
        <v>0</v>
      </c>
      <c r="BG243" s="178">
        <f>IF(N243="zákl. přenesená",J243,0)</f>
        <v>0</v>
      </c>
      <c r="BH243" s="178">
        <f>IF(N243="sníž. přenesená",J243,0)</f>
        <v>0</v>
      </c>
      <c r="BI243" s="178">
        <f>IF(N243="nulová",J243,0)</f>
        <v>0</v>
      </c>
      <c r="BJ243" s="17" t="s">
        <v>87</v>
      </c>
      <c r="BK243" s="178">
        <f>ROUND(I243*H243,2)</f>
        <v>0</v>
      </c>
      <c r="BL243" s="17" t="s">
        <v>165</v>
      </c>
      <c r="BM243" s="177" t="s">
        <v>401</v>
      </c>
    </row>
    <row r="244" s="2" customFormat="1">
      <c r="A244" s="36"/>
      <c r="B244" s="37"/>
      <c r="C244" s="36"/>
      <c r="D244" s="179" t="s">
        <v>167</v>
      </c>
      <c r="E244" s="36"/>
      <c r="F244" s="180" t="s">
        <v>400</v>
      </c>
      <c r="G244" s="36"/>
      <c r="H244" s="36"/>
      <c r="I244" s="181"/>
      <c r="J244" s="36"/>
      <c r="K244" s="36"/>
      <c r="L244" s="37"/>
      <c r="M244" s="182"/>
      <c r="N244" s="183"/>
      <c r="O244" s="75"/>
      <c r="P244" s="75"/>
      <c r="Q244" s="75"/>
      <c r="R244" s="75"/>
      <c r="S244" s="75"/>
      <c r="T244" s="7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7" t="s">
        <v>167</v>
      </c>
      <c r="AU244" s="17" t="s">
        <v>87</v>
      </c>
    </row>
    <row r="245" s="2" customFormat="1">
      <c r="A245" s="36"/>
      <c r="B245" s="37"/>
      <c r="C245" s="36"/>
      <c r="D245" s="179" t="s">
        <v>168</v>
      </c>
      <c r="E245" s="36"/>
      <c r="F245" s="184" t="s">
        <v>394</v>
      </c>
      <c r="G245" s="36"/>
      <c r="H245" s="36"/>
      <c r="I245" s="181"/>
      <c r="J245" s="36"/>
      <c r="K245" s="36"/>
      <c r="L245" s="37"/>
      <c r="M245" s="182"/>
      <c r="N245" s="183"/>
      <c r="O245" s="75"/>
      <c r="P245" s="75"/>
      <c r="Q245" s="75"/>
      <c r="R245" s="75"/>
      <c r="S245" s="75"/>
      <c r="T245" s="7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7" t="s">
        <v>168</v>
      </c>
      <c r="AU245" s="17" t="s">
        <v>87</v>
      </c>
    </row>
    <row r="246" s="2" customFormat="1">
      <c r="A246" s="36"/>
      <c r="B246" s="37"/>
      <c r="C246" s="36"/>
      <c r="D246" s="179" t="s">
        <v>175</v>
      </c>
      <c r="E246" s="36"/>
      <c r="F246" s="184" t="s">
        <v>395</v>
      </c>
      <c r="G246" s="36"/>
      <c r="H246" s="36"/>
      <c r="I246" s="181"/>
      <c r="J246" s="36"/>
      <c r="K246" s="36"/>
      <c r="L246" s="37"/>
      <c r="M246" s="182"/>
      <c r="N246" s="183"/>
      <c r="O246" s="75"/>
      <c r="P246" s="75"/>
      <c r="Q246" s="75"/>
      <c r="R246" s="75"/>
      <c r="S246" s="75"/>
      <c r="T246" s="7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7" t="s">
        <v>175</v>
      </c>
      <c r="AU246" s="17" t="s">
        <v>87</v>
      </c>
    </row>
    <row r="247" s="12" customFormat="1">
      <c r="A247" s="12"/>
      <c r="B247" s="185"/>
      <c r="C247" s="12"/>
      <c r="D247" s="179" t="s">
        <v>170</v>
      </c>
      <c r="E247" s="186" t="s">
        <v>1</v>
      </c>
      <c r="F247" s="187" t="s">
        <v>532</v>
      </c>
      <c r="G247" s="12"/>
      <c r="H247" s="188">
        <v>322.56</v>
      </c>
      <c r="I247" s="189"/>
      <c r="J247" s="12"/>
      <c r="K247" s="12"/>
      <c r="L247" s="185"/>
      <c r="M247" s="193"/>
      <c r="N247" s="194"/>
      <c r="O247" s="194"/>
      <c r="P247" s="194"/>
      <c r="Q247" s="194"/>
      <c r="R247" s="194"/>
      <c r="S247" s="194"/>
      <c r="T247" s="195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186" t="s">
        <v>170</v>
      </c>
      <c r="AU247" s="186" t="s">
        <v>87</v>
      </c>
      <c r="AV247" s="12" t="s">
        <v>89</v>
      </c>
      <c r="AW247" s="12" t="s">
        <v>33</v>
      </c>
      <c r="AX247" s="12" t="s">
        <v>87</v>
      </c>
      <c r="AY247" s="186" t="s">
        <v>160</v>
      </c>
    </row>
    <row r="248" s="2" customFormat="1" ht="6.96" customHeight="1">
      <c r="A248" s="36"/>
      <c r="B248" s="58"/>
      <c r="C248" s="59"/>
      <c r="D248" s="59"/>
      <c r="E248" s="59"/>
      <c r="F248" s="59"/>
      <c r="G248" s="59"/>
      <c r="H248" s="59"/>
      <c r="I248" s="59"/>
      <c r="J248" s="59"/>
      <c r="K248" s="59"/>
      <c r="L248" s="37"/>
      <c r="M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</row>
  </sheetData>
  <autoFilter ref="C122:K24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533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ROUND(J123,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ROUND((SUM(BE123:BE215)),  2)</f>
        <v>0</v>
      </c>
      <c r="G33" s="36"/>
      <c r="H33" s="36"/>
      <c r="I33" s="126">
        <v>0.20999999999999999</v>
      </c>
      <c r="J33" s="125">
        <f>ROUND(((SUM(BE123:BE215))*I33),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ROUND((SUM(BF123:BF215)),  2)</f>
        <v>0</v>
      </c>
      <c r="G34" s="36"/>
      <c r="H34" s="36"/>
      <c r="I34" s="126">
        <v>0.12</v>
      </c>
      <c r="J34" s="125">
        <f>ROUND(((SUM(BF123:BF215))*I34),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ROUND((SUM(BG123:BG215)),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ROUND((SUM(BH123:BH215)),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ROUND((SUM(BI123:BI215)),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102.4 - NN - Chodník - Úsek 4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J123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242</v>
      </c>
      <c r="E97" s="140"/>
      <c r="F97" s="140"/>
      <c r="G97" s="140"/>
      <c r="H97" s="140"/>
      <c r="I97" s="140"/>
      <c r="J97" s="141">
        <f>J124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196"/>
      <c r="C98" s="13"/>
      <c r="D98" s="197" t="s">
        <v>243</v>
      </c>
      <c r="E98" s="198"/>
      <c r="F98" s="198"/>
      <c r="G98" s="198"/>
      <c r="H98" s="198"/>
      <c r="I98" s="198"/>
      <c r="J98" s="199">
        <f>J125</f>
        <v>0</v>
      </c>
      <c r="K98" s="13"/>
      <c r="L98" s="196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196"/>
      <c r="C99" s="13"/>
      <c r="D99" s="197" t="s">
        <v>244</v>
      </c>
      <c r="E99" s="198"/>
      <c r="F99" s="198"/>
      <c r="G99" s="198"/>
      <c r="H99" s="198"/>
      <c r="I99" s="198"/>
      <c r="J99" s="199">
        <f>J144</f>
        <v>0</v>
      </c>
      <c r="K99" s="13"/>
      <c r="L99" s="196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196"/>
      <c r="C100" s="13"/>
      <c r="D100" s="197" t="s">
        <v>247</v>
      </c>
      <c r="E100" s="198"/>
      <c r="F100" s="198"/>
      <c r="G100" s="198"/>
      <c r="H100" s="198"/>
      <c r="I100" s="198"/>
      <c r="J100" s="199">
        <f>J150</f>
        <v>0</v>
      </c>
      <c r="K100" s="13"/>
      <c r="L100" s="196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13" customFormat="1" ht="19.92" customHeight="1">
      <c r="A101" s="13"/>
      <c r="B101" s="196"/>
      <c r="C101" s="13"/>
      <c r="D101" s="197" t="s">
        <v>248</v>
      </c>
      <c r="E101" s="198"/>
      <c r="F101" s="198"/>
      <c r="G101" s="198"/>
      <c r="H101" s="198"/>
      <c r="I101" s="198"/>
      <c r="J101" s="199">
        <f>J174</f>
        <v>0</v>
      </c>
      <c r="K101" s="13"/>
      <c r="L101" s="196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13" customFormat="1" ht="19.92" customHeight="1">
      <c r="A102" s="13"/>
      <c r="B102" s="196"/>
      <c r="C102" s="13"/>
      <c r="D102" s="197" t="s">
        <v>249</v>
      </c>
      <c r="E102" s="198"/>
      <c r="F102" s="198"/>
      <c r="G102" s="198"/>
      <c r="H102" s="198"/>
      <c r="I102" s="198"/>
      <c r="J102" s="199">
        <f>J179</f>
        <v>0</v>
      </c>
      <c r="K102" s="13"/>
      <c r="L102" s="196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s="9" customFormat="1" ht="24.96" customHeight="1">
      <c r="A103" s="9"/>
      <c r="B103" s="138"/>
      <c r="C103" s="9"/>
      <c r="D103" s="139" t="s">
        <v>143</v>
      </c>
      <c r="E103" s="140"/>
      <c r="F103" s="140"/>
      <c r="G103" s="140"/>
      <c r="H103" s="140"/>
      <c r="I103" s="140"/>
      <c r="J103" s="141">
        <f>J205</f>
        <v>0</v>
      </c>
      <c r="K103" s="9"/>
      <c r="L103" s="13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6"/>
      <c r="B104" s="37"/>
      <c r="C104" s="36"/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144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6"/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119" t="str">
        <f>E7</f>
        <v>III/3489 Lípa - průtah, PD - Chodník a parkovací stání</v>
      </c>
      <c r="F113" s="30"/>
      <c r="G113" s="30"/>
      <c r="H113" s="30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136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65" t="str">
        <f>E9</f>
        <v>SO 102.4 - NN - Chodník - Úsek 4</v>
      </c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F12</f>
        <v xml:space="preserve"> </v>
      </c>
      <c r="G117" s="36"/>
      <c r="H117" s="36"/>
      <c r="I117" s="30" t="s">
        <v>22</v>
      </c>
      <c r="J117" s="67" t="str">
        <f>IF(J12="","",J12)</f>
        <v>30. 9. 2024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6"/>
      <c r="E119" s="36"/>
      <c r="F119" s="25" t="str">
        <f>E15</f>
        <v>Obec Lípa</v>
      </c>
      <c r="G119" s="36"/>
      <c r="H119" s="36"/>
      <c r="I119" s="30" t="s">
        <v>32</v>
      </c>
      <c r="J119" s="34" t="str">
        <f>E21</f>
        <v xml:space="preserve"> 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30</v>
      </c>
      <c r="D120" s="36"/>
      <c r="E120" s="36"/>
      <c r="F120" s="25" t="str">
        <f>IF(E18="","",E18)</f>
        <v>Vyplň údaj</v>
      </c>
      <c r="G120" s="36"/>
      <c r="H120" s="36"/>
      <c r="I120" s="30" t="s">
        <v>34</v>
      </c>
      <c r="J120" s="34" t="str">
        <f>E24</f>
        <v>FORVIA CZ, s.r.o.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42"/>
      <c r="B122" s="143"/>
      <c r="C122" s="144" t="s">
        <v>145</v>
      </c>
      <c r="D122" s="145" t="s">
        <v>64</v>
      </c>
      <c r="E122" s="145" t="s">
        <v>60</v>
      </c>
      <c r="F122" s="145" t="s">
        <v>61</v>
      </c>
      <c r="G122" s="145" t="s">
        <v>146</v>
      </c>
      <c r="H122" s="145" t="s">
        <v>147</v>
      </c>
      <c r="I122" s="145" t="s">
        <v>148</v>
      </c>
      <c r="J122" s="146" t="s">
        <v>140</v>
      </c>
      <c r="K122" s="147" t="s">
        <v>149</v>
      </c>
      <c r="L122" s="148"/>
      <c r="M122" s="84" t="s">
        <v>1</v>
      </c>
      <c r="N122" s="85" t="s">
        <v>43</v>
      </c>
      <c r="O122" s="85" t="s">
        <v>150</v>
      </c>
      <c r="P122" s="85" t="s">
        <v>151</v>
      </c>
      <c r="Q122" s="85" t="s">
        <v>152</v>
      </c>
      <c r="R122" s="85" t="s">
        <v>153</v>
      </c>
      <c r="S122" s="85" t="s">
        <v>154</v>
      </c>
      <c r="T122" s="86" t="s">
        <v>155</v>
      </c>
      <c r="U122" s="142"/>
      <c r="V122" s="142"/>
      <c r="W122" s="142"/>
      <c r="X122" s="142"/>
      <c r="Y122" s="142"/>
      <c r="Z122" s="142"/>
      <c r="AA122" s="142"/>
      <c r="AB122" s="142"/>
      <c r="AC122" s="142"/>
      <c r="AD122" s="142"/>
      <c r="AE122" s="142"/>
    </row>
    <row r="123" s="2" customFormat="1" ht="22.8" customHeight="1">
      <c r="A123" s="36"/>
      <c r="B123" s="37"/>
      <c r="C123" s="91" t="s">
        <v>156</v>
      </c>
      <c r="D123" s="36"/>
      <c r="E123" s="36"/>
      <c r="F123" s="36"/>
      <c r="G123" s="36"/>
      <c r="H123" s="36"/>
      <c r="I123" s="36"/>
      <c r="J123" s="149">
        <f>BK123</f>
        <v>0</v>
      </c>
      <c r="K123" s="36"/>
      <c r="L123" s="37"/>
      <c r="M123" s="87"/>
      <c r="N123" s="71"/>
      <c r="O123" s="88"/>
      <c r="P123" s="150">
        <f>P124+P205</f>
        <v>0</v>
      </c>
      <c r="Q123" s="88"/>
      <c r="R123" s="150">
        <f>R124+R205</f>
        <v>0</v>
      </c>
      <c r="S123" s="88"/>
      <c r="T123" s="151">
        <f>T124+T205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78</v>
      </c>
      <c r="AU123" s="17" t="s">
        <v>142</v>
      </c>
      <c r="BK123" s="152">
        <f>BK124+BK205</f>
        <v>0</v>
      </c>
    </row>
    <row r="124" s="11" customFormat="1" ht="25.92" customHeight="1">
      <c r="A124" s="11"/>
      <c r="B124" s="153"/>
      <c r="C124" s="11"/>
      <c r="D124" s="154" t="s">
        <v>78</v>
      </c>
      <c r="E124" s="155" t="s">
        <v>250</v>
      </c>
      <c r="F124" s="155" t="s">
        <v>251</v>
      </c>
      <c r="G124" s="11"/>
      <c r="H124" s="11"/>
      <c r="I124" s="156"/>
      <c r="J124" s="157">
        <f>BK124</f>
        <v>0</v>
      </c>
      <c r="K124" s="11"/>
      <c r="L124" s="153"/>
      <c r="M124" s="158"/>
      <c r="N124" s="159"/>
      <c r="O124" s="159"/>
      <c r="P124" s="160">
        <f>P125+P144+P150+P174+P179</f>
        <v>0</v>
      </c>
      <c r="Q124" s="159"/>
      <c r="R124" s="160">
        <f>R125+R144+R150+R174+R179</f>
        <v>0</v>
      </c>
      <c r="S124" s="159"/>
      <c r="T124" s="161">
        <f>T125+T144+T150+T174+T179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54" t="s">
        <v>87</v>
      </c>
      <c r="AT124" s="162" t="s">
        <v>78</v>
      </c>
      <c r="AU124" s="162" t="s">
        <v>79</v>
      </c>
      <c r="AY124" s="154" t="s">
        <v>160</v>
      </c>
      <c r="BK124" s="163">
        <f>BK125+BK144+BK150+BK174+BK179</f>
        <v>0</v>
      </c>
    </row>
    <row r="125" s="11" customFormat="1" ht="22.8" customHeight="1">
      <c r="A125" s="11"/>
      <c r="B125" s="153"/>
      <c r="C125" s="11"/>
      <c r="D125" s="154" t="s">
        <v>78</v>
      </c>
      <c r="E125" s="200" t="s">
        <v>87</v>
      </c>
      <c r="F125" s="200" t="s">
        <v>252</v>
      </c>
      <c r="G125" s="11"/>
      <c r="H125" s="11"/>
      <c r="I125" s="156"/>
      <c r="J125" s="201">
        <f>BK125</f>
        <v>0</v>
      </c>
      <c r="K125" s="11"/>
      <c r="L125" s="153"/>
      <c r="M125" s="158"/>
      <c r="N125" s="159"/>
      <c r="O125" s="159"/>
      <c r="P125" s="160">
        <f>SUM(P126:P143)</f>
        <v>0</v>
      </c>
      <c r="Q125" s="159"/>
      <c r="R125" s="160">
        <f>SUM(R126:R143)</f>
        <v>0</v>
      </c>
      <c r="S125" s="159"/>
      <c r="T125" s="161">
        <f>SUM(T126:T143)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54" t="s">
        <v>87</v>
      </c>
      <c r="AT125" s="162" t="s">
        <v>78</v>
      </c>
      <c r="AU125" s="162" t="s">
        <v>87</v>
      </c>
      <c r="AY125" s="154" t="s">
        <v>160</v>
      </c>
      <c r="BK125" s="163">
        <f>SUM(BK126:BK143)</f>
        <v>0</v>
      </c>
    </row>
    <row r="126" s="2" customFormat="1" ht="24.15" customHeight="1">
      <c r="A126" s="36"/>
      <c r="B126" s="164"/>
      <c r="C126" s="165" t="s">
        <v>87</v>
      </c>
      <c r="D126" s="165" t="s">
        <v>161</v>
      </c>
      <c r="E126" s="166" t="s">
        <v>253</v>
      </c>
      <c r="F126" s="167" t="s">
        <v>254</v>
      </c>
      <c r="G126" s="168" t="s">
        <v>255</v>
      </c>
      <c r="H126" s="169">
        <v>23.719999999999999</v>
      </c>
      <c r="I126" s="170"/>
      <c r="J126" s="171">
        <f>ROUND(I126*H126,2)</f>
        <v>0</v>
      </c>
      <c r="K126" s="172"/>
      <c r="L126" s="37"/>
      <c r="M126" s="173" t="s">
        <v>1</v>
      </c>
      <c r="N126" s="174" t="s">
        <v>44</v>
      </c>
      <c r="O126" s="75"/>
      <c r="P126" s="175">
        <f>O126*H126</f>
        <v>0</v>
      </c>
      <c r="Q126" s="175">
        <v>0</v>
      </c>
      <c r="R126" s="175">
        <f>Q126*H126</f>
        <v>0</v>
      </c>
      <c r="S126" s="175">
        <v>0</v>
      </c>
      <c r="T126" s="17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77" t="s">
        <v>159</v>
      </c>
      <c r="AT126" s="177" t="s">
        <v>161</v>
      </c>
      <c r="AU126" s="177" t="s">
        <v>89</v>
      </c>
      <c r="AY126" s="17" t="s">
        <v>160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7" t="s">
        <v>87</v>
      </c>
      <c r="BK126" s="178">
        <f>ROUND(I126*H126,2)</f>
        <v>0</v>
      </c>
      <c r="BL126" s="17" t="s">
        <v>159</v>
      </c>
      <c r="BM126" s="177" t="s">
        <v>256</v>
      </c>
    </row>
    <row r="127" s="2" customFormat="1">
      <c r="A127" s="36"/>
      <c r="B127" s="37"/>
      <c r="C127" s="36"/>
      <c r="D127" s="179" t="s">
        <v>167</v>
      </c>
      <c r="E127" s="36"/>
      <c r="F127" s="180" t="s">
        <v>254</v>
      </c>
      <c r="G127" s="36"/>
      <c r="H127" s="36"/>
      <c r="I127" s="181"/>
      <c r="J127" s="36"/>
      <c r="K127" s="36"/>
      <c r="L127" s="37"/>
      <c r="M127" s="182"/>
      <c r="N127" s="183"/>
      <c r="O127" s="75"/>
      <c r="P127" s="75"/>
      <c r="Q127" s="75"/>
      <c r="R127" s="75"/>
      <c r="S127" s="75"/>
      <c r="T127" s="7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7" t="s">
        <v>167</v>
      </c>
      <c r="AU127" s="17" t="s">
        <v>89</v>
      </c>
    </row>
    <row r="128" s="2" customFormat="1">
      <c r="A128" s="36"/>
      <c r="B128" s="37"/>
      <c r="C128" s="36"/>
      <c r="D128" s="179" t="s">
        <v>168</v>
      </c>
      <c r="E128" s="36"/>
      <c r="F128" s="184" t="s">
        <v>257</v>
      </c>
      <c r="G128" s="36"/>
      <c r="H128" s="36"/>
      <c r="I128" s="181"/>
      <c r="J128" s="36"/>
      <c r="K128" s="36"/>
      <c r="L128" s="37"/>
      <c r="M128" s="182"/>
      <c r="N128" s="183"/>
      <c r="O128" s="75"/>
      <c r="P128" s="75"/>
      <c r="Q128" s="75"/>
      <c r="R128" s="75"/>
      <c r="S128" s="75"/>
      <c r="T128" s="7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168</v>
      </c>
      <c r="AU128" s="17" t="s">
        <v>89</v>
      </c>
    </row>
    <row r="129" s="12" customFormat="1">
      <c r="A129" s="12"/>
      <c r="B129" s="185"/>
      <c r="C129" s="12"/>
      <c r="D129" s="179" t="s">
        <v>170</v>
      </c>
      <c r="E129" s="186" t="s">
        <v>1</v>
      </c>
      <c r="F129" s="187" t="s">
        <v>534</v>
      </c>
      <c r="G129" s="12"/>
      <c r="H129" s="188">
        <v>16.300000000000001</v>
      </c>
      <c r="I129" s="189"/>
      <c r="J129" s="12"/>
      <c r="K129" s="12"/>
      <c r="L129" s="185"/>
      <c r="M129" s="190"/>
      <c r="N129" s="191"/>
      <c r="O129" s="191"/>
      <c r="P129" s="191"/>
      <c r="Q129" s="191"/>
      <c r="R129" s="191"/>
      <c r="S129" s="191"/>
      <c r="T129" s="19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186" t="s">
        <v>170</v>
      </c>
      <c r="AU129" s="186" t="s">
        <v>89</v>
      </c>
      <c r="AV129" s="12" t="s">
        <v>89</v>
      </c>
      <c r="AW129" s="12" t="s">
        <v>33</v>
      </c>
      <c r="AX129" s="12" t="s">
        <v>79</v>
      </c>
      <c r="AY129" s="186" t="s">
        <v>160</v>
      </c>
    </row>
    <row r="130" s="12" customFormat="1">
      <c r="A130" s="12"/>
      <c r="B130" s="185"/>
      <c r="C130" s="12"/>
      <c r="D130" s="179" t="s">
        <v>170</v>
      </c>
      <c r="E130" s="186" t="s">
        <v>1</v>
      </c>
      <c r="F130" s="187" t="s">
        <v>535</v>
      </c>
      <c r="G130" s="12"/>
      <c r="H130" s="188">
        <v>7.4199999999999999</v>
      </c>
      <c r="I130" s="189"/>
      <c r="J130" s="12"/>
      <c r="K130" s="12"/>
      <c r="L130" s="185"/>
      <c r="M130" s="190"/>
      <c r="N130" s="191"/>
      <c r="O130" s="191"/>
      <c r="P130" s="191"/>
      <c r="Q130" s="191"/>
      <c r="R130" s="191"/>
      <c r="S130" s="191"/>
      <c r="T130" s="19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186" t="s">
        <v>170</v>
      </c>
      <c r="AU130" s="186" t="s">
        <v>89</v>
      </c>
      <c r="AV130" s="12" t="s">
        <v>89</v>
      </c>
      <c r="AW130" s="12" t="s">
        <v>33</v>
      </c>
      <c r="AX130" s="12" t="s">
        <v>79</v>
      </c>
      <c r="AY130" s="186" t="s">
        <v>160</v>
      </c>
    </row>
    <row r="131" s="2" customFormat="1" ht="24.15" customHeight="1">
      <c r="A131" s="36"/>
      <c r="B131" s="164"/>
      <c r="C131" s="165" t="s">
        <v>89</v>
      </c>
      <c r="D131" s="165" t="s">
        <v>161</v>
      </c>
      <c r="E131" s="166" t="s">
        <v>259</v>
      </c>
      <c r="F131" s="167" t="s">
        <v>254</v>
      </c>
      <c r="G131" s="168" t="s">
        <v>255</v>
      </c>
      <c r="H131" s="169">
        <v>43.200000000000003</v>
      </c>
      <c r="I131" s="170"/>
      <c r="J131" s="171">
        <f>ROUND(I131*H131,2)</f>
        <v>0</v>
      </c>
      <c r="K131" s="172"/>
      <c r="L131" s="37"/>
      <c r="M131" s="173" t="s">
        <v>1</v>
      </c>
      <c r="N131" s="174" t="s">
        <v>44</v>
      </c>
      <c r="O131" s="75"/>
      <c r="P131" s="175">
        <f>O131*H131</f>
        <v>0</v>
      </c>
      <c r="Q131" s="175">
        <v>0</v>
      </c>
      <c r="R131" s="175">
        <f>Q131*H131</f>
        <v>0</v>
      </c>
      <c r="S131" s="175">
        <v>0</v>
      </c>
      <c r="T131" s="17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77" t="s">
        <v>159</v>
      </c>
      <c r="AT131" s="177" t="s">
        <v>161</v>
      </c>
      <c r="AU131" s="177" t="s">
        <v>89</v>
      </c>
      <c r="AY131" s="17" t="s">
        <v>160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7" t="s">
        <v>87</v>
      </c>
      <c r="BK131" s="178">
        <f>ROUND(I131*H131,2)</f>
        <v>0</v>
      </c>
      <c r="BL131" s="17" t="s">
        <v>159</v>
      </c>
      <c r="BM131" s="177" t="s">
        <v>260</v>
      </c>
    </row>
    <row r="132" s="2" customFormat="1">
      <c r="A132" s="36"/>
      <c r="B132" s="37"/>
      <c r="C132" s="36"/>
      <c r="D132" s="179" t="s">
        <v>167</v>
      </c>
      <c r="E132" s="36"/>
      <c r="F132" s="180" t="s">
        <v>261</v>
      </c>
      <c r="G132" s="36"/>
      <c r="H132" s="36"/>
      <c r="I132" s="181"/>
      <c r="J132" s="36"/>
      <c r="K132" s="36"/>
      <c r="L132" s="37"/>
      <c r="M132" s="182"/>
      <c r="N132" s="183"/>
      <c r="O132" s="75"/>
      <c r="P132" s="75"/>
      <c r="Q132" s="75"/>
      <c r="R132" s="75"/>
      <c r="S132" s="75"/>
      <c r="T132" s="7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167</v>
      </c>
      <c r="AU132" s="17" t="s">
        <v>89</v>
      </c>
    </row>
    <row r="133" s="2" customFormat="1">
      <c r="A133" s="36"/>
      <c r="B133" s="37"/>
      <c r="C133" s="36"/>
      <c r="D133" s="179" t="s">
        <v>168</v>
      </c>
      <c r="E133" s="36"/>
      <c r="F133" s="184" t="s">
        <v>257</v>
      </c>
      <c r="G133" s="36"/>
      <c r="H133" s="36"/>
      <c r="I133" s="181"/>
      <c r="J133" s="36"/>
      <c r="K133" s="36"/>
      <c r="L133" s="37"/>
      <c r="M133" s="182"/>
      <c r="N133" s="183"/>
      <c r="O133" s="75"/>
      <c r="P133" s="75"/>
      <c r="Q133" s="75"/>
      <c r="R133" s="75"/>
      <c r="S133" s="75"/>
      <c r="T133" s="7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168</v>
      </c>
      <c r="AU133" s="17" t="s">
        <v>89</v>
      </c>
    </row>
    <row r="134" s="14" customFormat="1">
      <c r="A134" s="14"/>
      <c r="B134" s="202"/>
      <c r="C134" s="14"/>
      <c r="D134" s="179" t="s">
        <v>170</v>
      </c>
      <c r="E134" s="203" t="s">
        <v>1</v>
      </c>
      <c r="F134" s="204" t="s">
        <v>262</v>
      </c>
      <c r="G134" s="14"/>
      <c r="H134" s="203" t="s">
        <v>1</v>
      </c>
      <c r="I134" s="205"/>
      <c r="J134" s="14"/>
      <c r="K134" s="14"/>
      <c r="L134" s="202"/>
      <c r="M134" s="206"/>
      <c r="N134" s="207"/>
      <c r="O134" s="207"/>
      <c r="P134" s="207"/>
      <c r="Q134" s="207"/>
      <c r="R134" s="207"/>
      <c r="S134" s="207"/>
      <c r="T134" s="20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3" t="s">
        <v>170</v>
      </c>
      <c r="AU134" s="203" t="s">
        <v>89</v>
      </c>
      <c r="AV134" s="14" t="s">
        <v>87</v>
      </c>
      <c r="AW134" s="14" t="s">
        <v>33</v>
      </c>
      <c r="AX134" s="14" t="s">
        <v>79</v>
      </c>
      <c r="AY134" s="203" t="s">
        <v>160</v>
      </c>
    </row>
    <row r="135" s="12" customFormat="1">
      <c r="A135" s="12"/>
      <c r="B135" s="185"/>
      <c r="C135" s="12"/>
      <c r="D135" s="179" t="s">
        <v>170</v>
      </c>
      <c r="E135" s="186" t="s">
        <v>1</v>
      </c>
      <c r="F135" s="187" t="s">
        <v>536</v>
      </c>
      <c r="G135" s="12"/>
      <c r="H135" s="188">
        <v>43.200000000000003</v>
      </c>
      <c r="I135" s="189"/>
      <c r="J135" s="12"/>
      <c r="K135" s="12"/>
      <c r="L135" s="185"/>
      <c r="M135" s="190"/>
      <c r="N135" s="191"/>
      <c r="O135" s="191"/>
      <c r="P135" s="191"/>
      <c r="Q135" s="191"/>
      <c r="R135" s="191"/>
      <c r="S135" s="191"/>
      <c r="T135" s="19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186" t="s">
        <v>170</v>
      </c>
      <c r="AU135" s="186" t="s">
        <v>89</v>
      </c>
      <c r="AV135" s="12" t="s">
        <v>89</v>
      </c>
      <c r="AW135" s="12" t="s">
        <v>33</v>
      </c>
      <c r="AX135" s="12" t="s">
        <v>79</v>
      </c>
      <c r="AY135" s="186" t="s">
        <v>160</v>
      </c>
    </row>
    <row r="136" s="2" customFormat="1" ht="16.5" customHeight="1">
      <c r="A136" s="36"/>
      <c r="B136" s="164"/>
      <c r="C136" s="165" t="s">
        <v>178</v>
      </c>
      <c r="D136" s="165" t="s">
        <v>161</v>
      </c>
      <c r="E136" s="166" t="s">
        <v>270</v>
      </c>
      <c r="F136" s="167" t="s">
        <v>271</v>
      </c>
      <c r="G136" s="168" t="s">
        <v>255</v>
      </c>
      <c r="H136" s="169">
        <v>21.600000000000001</v>
      </c>
      <c r="I136" s="170"/>
      <c r="J136" s="171">
        <f>ROUND(I136*H136,2)</f>
        <v>0</v>
      </c>
      <c r="K136" s="172"/>
      <c r="L136" s="37"/>
      <c r="M136" s="173" t="s">
        <v>1</v>
      </c>
      <c r="N136" s="174" t="s">
        <v>44</v>
      </c>
      <c r="O136" s="75"/>
      <c r="P136" s="175">
        <f>O136*H136</f>
        <v>0</v>
      </c>
      <c r="Q136" s="175">
        <v>0</v>
      </c>
      <c r="R136" s="175">
        <f>Q136*H136</f>
        <v>0</v>
      </c>
      <c r="S136" s="175">
        <v>0</v>
      </c>
      <c r="T136" s="17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77" t="s">
        <v>159</v>
      </c>
      <c r="AT136" s="177" t="s">
        <v>161</v>
      </c>
      <c r="AU136" s="177" t="s">
        <v>89</v>
      </c>
      <c r="AY136" s="17" t="s">
        <v>160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17" t="s">
        <v>87</v>
      </c>
      <c r="BK136" s="178">
        <f>ROUND(I136*H136,2)</f>
        <v>0</v>
      </c>
      <c r="BL136" s="17" t="s">
        <v>159</v>
      </c>
      <c r="BM136" s="177" t="s">
        <v>272</v>
      </c>
    </row>
    <row r="137" s="2" customFormat="1">
      <c r="A137" s="36"/>
      <c r="B137" s="37"/>
      <c r="C137" s="36"/>
      <c r="D137" s="179" t="s">
        <v>167</v>
      </c>
      <c r="E137" s="36"/>
      <c r="F137" s="180" t="s">
        <v>271</v>
      </c>
      <c r="G137" s="36"/>
      <c r="H137" s="36"/>
      <c r="I137" s="181"/>
      <c r="J137" s="36"/>
      <c r="K137" s="36"/>
      <c r="L137" s="37"/>
      <c r="M137" s="182"/>
      <c r="N137" s="183"/>
      <c r="O137" s="75"/>
      <c r="P137" s="75"/>
      <c r="Q137" s="75"/>
      <c r="R137" s="75"/>
      <c r="S137" s="75"/>
      <c r="T137" s="7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167</v>
      </c>
      <c r="AU137" s="17" t="s">
        <v>89</v>
      </c>
    </row>
    <row r="138" s="2" customFormat="1">
      <c r="A138" s="36"/>
      <c r="B138" s="37"/>
      <c r="C138" s="36"/>
      <c r="D138" s="179" t="s">
        <v>168</v>
      </c>
      <c r="E138" s="36"/>
      <c r="F138" s="184" t="s">
        <v>273</v>
      </c>
      <c r="G138" s="36"/>
      <c r="H138" s="36"/>
      <c r="I138" s="181"/>
      <c r="J138" s="36"/>
      <c r="K138" s="36"/>
      <c r="L138" s="37"/>
      <c r="M138" s="182"/>
      <c r="N138" s="183"/>
      <c r="O138" s="75"/>
      <c r="P138" s="75"/>
      <c r="Q138" s="75"/>
      <c r="R138" s="75"/>
      <c r="S138" s="75"/>
      <c r="T138" s="7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7" t="s">
        <v>168</v>
      </c>
      <c r="AU138" s="17" t="s">
        <v>89</v>
      </c>
    </row>
    <row r="139" s="12" customFormat="1">
      <c r="A139" s="12"/>
      <c r="B139" s="185"/>
      <c r="C139" s="12"/>
      <c r="D139" s="179" t="s">
        <v>170</v>
      </c>
      <c r="E139" s="186" t="s">
        <v>1</v>
      </c>
      <c r="F139" s="187" t="s">
        <v>537</v>
      </c>
      <c r="G139" s="12"/>
      <c r="H139" s="188">
        <v>21.600000000000001</v>
      </c>
      <c r="I139" s="189"/>
      <c r="J139" s="12"/>
      <c r="K139" s="12"/>
      <c r="L139" s="185"/>
      <c r="M139" s="190"/>
      <c r="N139" s="191"/>
      <c r="O139" s="191"/>
      <c r="P139" s="191"/>
      <c r="Q139" s="191"/>
      <c r="R139" s="191"/>
      <c r="S139" s="191"/>
      <c r="T139" s="19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186" t="s">
        <v>170</v>
      </c>
      <c r="AU139" s="186" t="s">
        <v>89</v>
      </c>
      <c r="AV139" s="12" t="s">
        <v>89</v>
      </c>
      <c r="AW139" s="12" t="s">
        <v>33</v>
      </c>
      <c r="AX139" s="12" t="s">
        <v>87</v>
      </c>
      <c r="AY139" s="186" t="s">
        <v>160</v>
      </c>
    </row>
    <row r="140" s="2" customFormat="1" ht="21.75" customHeight="1">
      <c r="A140" s="36"/>
      <c r="B140" s="164"/>
      <c r="C140" s="165" t="s">
        <v>159</v>
      </c>
      <c r="D140" s="165" t="s">
        <v>161</v>
      </c>
      <c r="E140" s="166" t="s">
        <v>285</v>
      </c>
      <c r="F140" s="167" t="s">
        <v>286</v>
      </c>
      <c r="G140" s="168" t="s">
        <v>287</v>
      </c>
      <c r="H140" s="169">
        <v>108</v>
      </c>
      <c r="I140" s="170"/>
      <c r="J140" s="171">
        <f>ROUND(I140*H140,2)</f>
        <v>0</v>
      </c>
      <c r="K140" s="172"/>
      <c r="L140" s="37"/>
      <c r="M140" s="173" t="s">
        <v>1</v>
      </c>
      <c r="N140" s="174" t="s">
        <v>44</v>
      </c>
      <c r="O140" s="75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77" t="s">
        <v>159</v>
      </c>
      <c r="AT140" s="177" t="s">
        <v>161</v>
      </c>
      <c r="AU140" s="177" t="s">
        <v>89</v>
      </c>
      <c r="AY140" s="17" t="s">
        <v>160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17" t="s">
        <v>87</v>
      </c>
      <c r="BK140" s="178">
        <f>ROUND(I140*H140,2)</f>
        <v>0</v>
      </c>
      <c r="BL140" s="17" t="s">
        <v>159</v>
      </c>
      <c r="BM140" s="177" t="s">
        <v>288</v>
      </c>
    </row>
    <row r="141" s="2" customFormat="1">
      <c r="A141" s="36"/>
      <c r="B141" s="37"/>
      <c r="C141" s="36"/>
      <c r="D141" s="179" t="s">
        <v>167</v>
      </c>
      <c r="E141" s="36"/>
      <c r="F141" s="180" t="s">
        <v>286</v>
      </c>
      <c r="G141" s="36"/>
      <c r="H141" s="36"/>
      <c r="I141" s="181"/>
      <c r="J141" s="36"/>
      <c r="K141" s="36"/>
      <c r="L141" s="37"/>
      <c r="M141" s="182"/>
      <c r="N141" s="183"/>
      <c r="O141" s="75"/>
      <c r="P141" s="75"/>
      <c r="Q141" s="75"/>
      <c r="R141" s="75"/>
      <c r="S141" s="75"/>
      <c r="T141" s="7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7" t="s">
        <v>167</v>
      </c>
      <c r="AU141" s="17" t="s">
        <v>89</v>
      </c>
    </row>
    <row r="142" s="2" customFormat="1">
      <c r="A142" s="36"/>
      <c r="B142" s="37"/>
      <c r="C142" s="36"/>
      <c r="D142" s="179" t="s">
        <v>168</v>
      </c>
      <c r="E142" s="36"/>
      <c r="F142" s="184" t="s">
        <v>289</v>
      </c>
      <c r="G142" s="36"/>
      <c r="H142" s="36"/>
      <c r="I142" s="181"/>
      <c r="J142" s="36"/>
      <c r="K142" s="36"/>
      <c r="L142" s="37"/>
      <c r="M142" s="182"/>
      <c r="N142" s="183"/>
      <c r="O142" s="75"/>
      <c r="P142" s="75"/>
      <c r="Q142" s="75"/>
      <c r="R142" s="75"/>
      <c r="S142" s="75"/>
      <c r="T142" s="7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7" t="s">
        <v>168</v>
      </c>
      <c r="AU142" s="17" t="s">
        <v>89</v>
      </c>
    </row>
    <row r="143" s="12" customFormat="1">
      <c r="A143" s="12"/>
      <c r="B143" s="185"/>
      <c r="C143" s="12"/>
      <c r="D143" s="179" t="s">
        <v>170</v>
      </c>
      <c r="E143" s="186" t="s">
        <v>1</v>
      </c>
      <c r="F143" s="187" t="s">
        <v>538</v>
      </c>
      <c r="G143" s="12"/>
      <c r="H143" s="188">
        <v>108</v>
      </c>
      <c r="I143" s="189"/>
      <c r="J143" s="12"/>
      <c r="K143" s="12"/>
      <c r="L143" s="185"/>
      <c r="M143" s="190"/>
      <c r="N143" s="191"/>
      <c r="O143" s="191"/>
      <c r="P143" s="191"/>
      <c r="Q143" s="191"/>
      <c r="R143" s="191"/>
      <c r="S143" s="191"/>
      <c r="T143" s="19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186" t="s">
        <v>170</v>
      </c>
      <c r="AU143" s="186" t="s">
        <v>89</v>
      </c>
      <c r="AV143" s="12" t="s">
        <v>89</v>
      </c>
      <c r="AW143" s="12" t="s">
        <v>33</v>
      </c>
      <c r="AX143" s="12" t="s">
        <v>87</v>
      </c>
      <c r="AY143" s="186" t="s">
        <v>160</v>
      </c>
    </row>
    <row r="144" s="11" customFormat="1" ht="22.8" customHeight="1">
      <c r="A144" s="11"/>
      <c r="B144" s="153"/>
      <c r="C144" s="11"/>
      <c r="D144" s="154" t="s">
        <v>78</v>
      </c>
      <c r="E144" s="200" t="s">
        <v>89</v>
      </c>
      <c r="F144" s="200" t="s">
        <v>296</v>
      </c>
      <c r="G144" s="11"/>
      <c r="H144" s="11"/>
      <c r="I144" s="156"/>
      <c r="J144" s="201">
        <f>BK144</f>
        <v>0</v>
      </c>
      <c r="K144" s="11"/>
      <c r="L144" s="153"/>
      <c r="M144" s="158"/>
      <c r="N144" s="159"/>
      <c r="O144" s="159"/>
      <c r="P144" s="160">
        <f>SUM(P145:P149)</f>
        <v>0</v>
      </c>
      <c r="Q144" s="159"/>
      <c r="R144" s="160">
        <f>SUM(R145:R149)</f>
        <v>0</v>
      </c>
      <c r="S144" s="159"/>
      <c r="T144" s="161">
        <f>SUM(T145:T149)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154" t="s">
        <v>87</v>
      </c>
      <c r="AT144" s="162" t="s">
        <v>78</v>
      </c>
      <c r="AU144" s="162" t="s">
        <v>87</v>
      </c>
      <c r="AY144" s="154" t="s">
        <v>160</v>
      </c>
      <c r="BK144" s="163">
        <f>SUM(BK145:BK149)</f>
        <v>0</v>
      </c>
    </row>
    <row r="145" s="2" customFormat="1" ht="16.5" customHeight="1">
      <c r="A145" s="36"/>
      <c r="B145" s="164"/>
      <c r="C145" s="165" t="s">
        <v>210</v>
      </c>
      <c r="D145" s="165" t="s">
        <v>161</v>
      </c>
      <c r="E145" s="166" t="s">
        <v>297</v>
      </c>
      <c r="F145" s="167" t="s">
        <v>298</v>
      </c>
      <c r="G145" s="168" t="s">
        <v>255</v>
      </c>
      <c r="H145" s="169">
        <v>43.200000000000003</v>
      </c>
      <c r="I145" s="170"/>
      <c r="J145" s="171">
        <f>ROUND(I145*H145,2)</f>
        <v>0</v>
      </c>
      <c r="K145" s="172"/>
      <c r="L145" s="37"/>
      <c r="M145" s="173" t="s">
        <v>1</v>
      </c>
      <c r="N145" s="174" t="s">
        <v>44</v>
      </c>
      <c r="O145" s="75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77" t="s">
        <v>159</v>
      </c>
      <c r="AT145" s="177" t="s">
        <v>161</v>
      </c>
      <c r="AU145" s="177" t="s">
        <v>89</v>
      </c>
      <c r="AY145" s="17" t="s">
        <v>160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17" t="s">
        <v>87</v>
      </c>
      <c r="BK145" s="178">
        <f>ROUND(I145*H145,2)</f>
        <v>0</v>
      </c>
      <c r="BL145" s="17" t="s">
        <v>159</v>
      </c>
      <c r="BM145" s="177" t="s">
        <v>299</v>
      </c>
    </row>
    <row r="146" s="2" customFormat="1">
      <c r="A146" s="36"/>
      <c r="B146" s="37"/>
      <c r="C146" s="36"/>
      <c r="D146" s="179" t="s">
        <v>167</v>
      </c>
      <c r="E146" s="36"/>
      <c r="F146" s="180" t="s">
        <v>300</v>
      </c>
      <c r="G146" s="36"/>
      <c r="H146" s="36"/>
      <c r="I146" s="181"/>
      <c r="J146" s="36"/>
      <c r="K146" s="36"/>
      <c r="L146" s="37"/>
      <c r="M146" s="182"/>
      <c r="N146" s="183"/>
      <c r="O146" s="75"/>
      <c r="P146" s="75"/>
      <c r="Q146" s="75"/>
      <c r="R146" s="75"/>
      <c r="S146" s="75"/>
      <c r="T146" s="7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7" t="s">
        <v>167</v>
      </c>
      <c r="AU146" s="17" t="s">
        <v>89</v>
      </c>
    </row>
    <row r="147" s="2" customFormat="1">
      <c r="A147" s="36"/>
      <c r="B147" s="37"/>
      <c r="C147" s="36"/>
      <c r="D147" s="179" t="s">
        <v>168</v>
      </c>
      <c r="E147" s="36"/>
      <c r="F147" s="184" t="s">
        <v>301</v>
      </c>
      <c r="G147" s="36"/>
      <c r="H147" s="36"/>
      <c r="I147" s="181"/>
      <c r="J147" s="36"/>
      <c r="K147" s="36"/>
      <c r="L147" s="37"/>
      <c r="M147" s="182"/>
      <c r="N147" s="183"/>
      <c r="O147" s="75"/>
      <c r="P147" s="75"/>
      <c r="Q147" s="75"/>
      <c r="R147" s="75"/>
      <c r="S147" s="75"/>
      <c r="T147" s="7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7" t="s">
        <v>168</v>
      </c>
      <c r="AU147" s="17" t="s">
        <v>89</v>
      </c>
    </row>
    <row r="148" s="14" customFormat="1">
      <c r="A148" s="14"/>
      <c r="B148" s="202"/>
      <c r="C148" s="14"/>
      <c r="D148" s="179" t="s">
        <v>170</v>
      </c>
      <c r="E148" s="203" t="s">
        <v>1</v>
      </c>
      <c r="F148" s="204" t="s">
        <v>302</v>
      </c>
      <c r="G148" s="14"/>
      <c r="H148" s="203" t="s">
        <v>1</v>
      </c>
      <c r="I148" s="205"/>
      <c r="J148" s="14"/>
      <c r="K148" s="14"/>
      <c r="L148" s="202"/>
      <c r="M148" s="206"/>
      <c r="N148" s="207"/>
      <c r="O148" s="207"/>
      <c r="P148" s="207"/>
      <c r="Q148" s="207"/>
      <c r="R148" s="207"/>
      <c r="S148" s="207"/>
      <c r="T148" s="20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3" t="s">
        <v>170</v>
      </c>
      <c r="AU148" s="203" t="s">
        <v>89</v>
      </c>
      <c r="AV148" s="14" t="s">
        <v>87</v>
      </c>
      <c r="AW148" s="14" t="s">
        <v>33</v>
      </c>
      <c r="AX148" s="14" t="s">
        <v>79</v>
      </c>
      <c r="AY148" s="203" t="s">
        <v>160</v>
      </c>
    </row>
    <row r="149" s="12" customFormat="1">
      <c r="A149" s="12"/>
      <c r="B149" s="185"/>
      <c r="C149" s="12"/>
      <c r="D149" s="179" t="s">
        <v>170</v>
      </c>
      <c r="E149" s="186" t="s">
        <v>1</v>
      </c>
      <c r="F149" s="187" t="s">
        <v>536</v>
      </c>
      <c r="G149" s="12"/>
      <c r="H149" s="188">
        <v>43.200000000000003</v>
      </c>
      <c r="I149" s="189"/>
      <c r="J149" s="12"/>
      <c r="K149" s="12"/>
      <c r="L149" s="185"/>
      <c r="M149" s="190"/>
      <c r="N149" s="191"/>
      <c r="O149" s="191"/>
      <c r="P149" s="191"/>
      <c r="Q149" s="191"/>
      <c r="R149" s="191"/>
      <c r="S149" s="191"/>
      <c r="T149" s="19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186" t="s">
        <v>170</v>
      </c>
      <c r="AU149" s="186" t="s">
        <v>89</v>
      </c>
      <c r="AV149" s="12" t="s">
        <v>89</v>
      </c>
      <c r="AW149" s="12" t="s">
        <v>33</v>
      </c>
      <c r="AX149" s="12" t="s">
        <v>79</v>
      </c>
      <c r="AY149" s="186" t="s">
        <v>160</v>
      </c>
    </row>
    <row r="150" s="11" customFormat="1" ht="22.8" customHeight="1">
      <c r="A150" s="11"/>
      <c r="B150" s="153"/>
      <c r="C150" s="11"/>
      <c r="D150" s="154" t="s">
        <v>78</v>
      </c>
      <c r="E150" s="200" t="s">
        <v>210</v>
      </c>
      <c r="F150" s="200" t="s">
        <v>322</v>
      </c>
      <c r="G150" s="11"/>
      <c r="H150" s="11"/>
      <c r="I150" s="156"/>
      <c r="J150" s="201">
        <f>BK150</f>
        <v>0</v>
      </c>
      <c r="K150" s="11"/>
      <c r="L150" s="153"/>
      <c r="M150" s="158"/>
      <c r="N150" s="159"/>
      <c r="O150" s="159"/>
      <c r="P150" s="160">
        <f>SUM(P151:P173)</f>
        <v>0</v>
      </c>
      <c r="Q150" s="159"/>
      <c r="R150" s="160">
        <f>SUM(R151:R173)</f>
        <v>0</v>
      </c>
      <c r="S150" s="159"/>
      <c r="T150" s="161">
        <f>SUM(T151:T173)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154" t="s">
        <v>87</v>
      </c>
      <c r="AT150" s="162" t="s">
        <v>78</v>
      </c>
      <c r="AU150" s="162" t="s">
        <v>87</v>
      </c>
      <c r="AY150" s="154" t="s">
        <v>160</v>
      </c>
      <c r="BK150" s="163">
        <f>SUM(BK151:BK173)</f>
        <v>0</v>
      </c>
    </row>
    <row r="151" s="2" customFormat="1" ht="16.5" customHeight="1">
      <c r="A151" s="36"/>
      <c r="B151" s="164"/>
      <c r="C151" s="165" t="s">
        <v>215</v>
      </c>
      <c r="D151" s="165" t="s">
        <v>161</v>
      </c>
      <c r="E151" s="166" t="s">
        <v>324</v>
      </c>
      <c r="F151" s="167" t="s">
        <v>325</v>
      </c>
      <c r="G151" s="168" t="s">
        <v>255</v>
      </c>
      <c r="H151" s="169">
        <v>23.719999999999999</v>
      </c>
      <c r="I151" s="170"/>
      <c r="J151" s="171">
        <f>ROUND(I151*H151,2)</f>
        <v>0</v>
      </c>
      <c r="K151" s="172"/>
      <c r="L151" s="37"/>
      <c r="M151" s="173" t="s">
        <v>1</v>
      </c>
      <c r="N151" s="174" t="s">
        <v>44</v>
      </c>
      <c r="O151" s="75"/>
      <c r="P151" s="175">
        <f>O151*H151</f>
        <v>0</v>
      </c>
      <c r="Q151" s="175">
        <v>0</v>
      </c>
      <c r="R151" s="175">
        <f>Q151*H151</f>
        <v>0</v>
      </c>
      <c r="S151" s="175">
        <v>0</v>
      </c>
      <c r="T151" s="17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77" t="s">
        <v>159</v>
      </c>
      <c r="AT151" s="177" t="s">
        <v>161</v>
      </c>
      <c r="AU151" s="177" t="s">
        <v>89</v>
      </c>
      <c r="AY151" s="17" t="s">
        <v>160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7" t="s">
        <v>87</v>
      </c>
      <c r="BK151" s="178">
        <f>ROUND(I151*H151,2)</f>
        <v>0</v>
      </c>
      <c r="BL151" s="17" t="s">
        <v>159</v>
      </c>
      <c r="BM151" s="177" t="s">
        <v>326</v>
      </c>
    </row>
    <row r="152" s="2" customFormat="1">
      <c r="A152" s="36"/>
      <c r="B152" s="37"/>
      <c r="C152" s="36"/>
      <c r="D152" s="179" t="s">
        <v>167</v>
      </c>
      <c r="E152" s="36"/>
      <c r="F152" s="180" t="s">
        <v>325</v>
      </c>
      <c r="G152" s="36"/>
      <c r="H152" s="36"/>
      <c r="I152" s="181"/>
      <c r="J152" s="36"/>
      <c r="K152" s="36"/>
      <c r="L152" s="37"/>
      <c r="M152" s="182"/>
      <c r="N152" s="183"/>
      <c r="O152" s="75"/>
      <c r="P152" s="75"/>
      <c r="Q152" s="75"/>
      <c r="R152" s="75"/>
      <c r="S152" s="75"/>
      <c r="T152" s="7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7" t="s">
        <v>167</v>
      </c>
      <c r="AU152" s="17" t="s">
        <v>89</v>
      </c>
    </row>
    <row r="153" s="2" customFormat="1">
      <c r="A153" s="36"/>
      <c r="B153" s="37"/>
      <c r="C153" s="36"/>
      <c r="D153" s="179" t="s">
        <v>168</v>
      </c>
      <c r="E153" s="36"/>
      <c r="F153" s="184" t="s">
        <v>327</v>
      </c>
      <c r="G153" s="36"/>
      <c r="H153" s="36"/>
      <c r="I153" s="181"/>
      <c r="J153" s="36"/>
      <c r="K153" s="36"/>
      <c r="L153" s="37"/>
      <c r="M153" s="182"/>
      <c r="N153" s="183"/>
      <c r="O153" s="75"/>
      <c r="P153" s="75"/>
      <c r="Q153" s="75"/>
      <c r="R153" s="75"/>
      <c r="S153" s="75"/>
      <c r="T153" s="7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7" t="s">
        <v>168</v>
      </c>
      <c r="AU153" s="17" t="s">
        <v>89</v>
      </c>
    </row>
    <row r="154" s="12" customFormat="1">
      <c r="A154" s="12"/>
      <c r="B154" s="185"/>
      <c r="C154" s="12"/>
      <c r="D154" s="179" t="s">
        <v>170</v>
      </c>
      <c r="E154" s="186" t="s">
        <v>1</v>
      </c>
      <c r="F154" s="187" t="s">
        <v>539</v>
      </c>
      <c r="G154" s="12"/>
      <c r="H154" s="188">
        <v>16.300000000000001</v>
      </c>
      <c r="I154" s="189"/>
      <c r="J154" s="12"/>
      <c r="K154" s="12"/>
      <c r="L154" s="185"/>
      <c r="M154" s="190"/>
      <c r="N154" s="191"/>
      <c r="O154" s="191"/>
      <c r="P154" s="191"/>
      <c r="Q154" s="191"/>
      <c r="R154" s="191"/>
      <c r="S154" s="191"/>
      <c r="T154" s="19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186" t="s">
        <v>170</v>
      </c>
      <c r="AU154" s="186" t="s">
        <v>89</v>
      </c>
      <c r="AV154" s="12" t="s">
        <v>89</v>
      </c>
      <c r="AW154" s="12" t="s">
        <v>33</v>
      </c>
      <c r="AX154" s="12" t="s">
        <v>79</v>
      </c>
      <c r="AY154" s="186" t="s">
        <v>160</v>
      </c>
    </row>
    <row r="155" s="12" customFormat="1">
      <c r="A155" s="12"/>
      <c r="B155" s="185"/>
      <c r="C155" s="12"/>
      <c r="D155" s="179" t="s">
        <v>170</v>
      </c>
      <c r="E155" s="186" t="s">
        <v>1</v>
      </c>
      <c r="F155" s="187" t="s">
        <v>540</v>
      </c>
      <c r="G155" s="12"/>
      <c r="H155" s="188">
        <v>7.4199999999999999</v>
      </c>
      <c r="I155" s="189"/>
      <c r="J155" s="12"/>
      <c r="K155" s="12"/>
      <c r="L155" s="185"/>
      <c r="M155" s="190"/>
      <c r="N155" s="191"/>
      <c r="O155" s="191"/>
      <c r="P155" s="191"/>
      <c r="Q155" s="191"/>
      <c r="R155" s="191"/>
      <c r="S155" s="191"/>
      <c r="T155" s="19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186" t="s">
        <v>170</v>
      </c>
      <c r="AU155" s="186" t="s">
        <v>89</v>
      </c>
      <c r="AV155" s="12" t="s">
        <v>89</v>
      </c>
      <c r="AW155" s="12" t="s">
        <v>33</v>
      </c>
      <c r="AX155" s="12" t="s">
        <v>79</v>
      </c>
      <c r="AY155" s="186" t="s">
        <v>160</v>
      </c>
    </row>
    <row r="156" s="2" customFormat="1" ht="24.15" customHeight="1">
      <c r="A156" s="36"/>
      <c r="B156" s="164"/>
      <c r="C156" s="165" t="s">
        <v>236</v>
      </c>
      <c r="D156" s="165" t="s">
        <v>161</v>
      </c>
      <c r="E156" s="166" t="s">
        <v>330</v>
      </c>
      <c r="F156" s="167" t="s">
        <v>331</v>
      </c>
      <c r="G156" s="168" t="s">
        <v>287</v>
      </c>
      <c r="H156" s="169">
        <v>74.400000000000006</v>
      </c>
      <c r="I156" s="170"/>
      <c r="J156" s="171">
        <f>ROUND(I156*H156,2)</f>
        <v>0</v>
      </c>
      <c r="K156" s="172"/>
      <c r="L156" s="37"/>
      <c r="M156" s="173" t="s">
        <v>1</v>
      </c>
      <c r="N156" s="174" t="s">
        <v>44</v>
      </c>
      <c r="O156" s="75"/>
      <c r="P156" s="175">
        <f>O156*H156</f>
        <v>0</v>
      </c>
      <c r="Q156" s="175">
        <v>0</v>
      </c>
      <c r="R156" s="175">
        <f>Q156*H156</f>
        <v>0</v>
      </c>
      <c r="S156" s="175">
        <v>0</v>
      </c>
      <c r="T156" s="17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77" t="s">
        <v>159</v>
      </c>
      <c r="AT156" s="177" t="s">
        <v>161</v>
      </c>
      <c r="AU156" s="177" t="s">
        <v>89</v>
      </c>
      <c r="AY156" s="17" t="s">
        <v>160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7" t="s">
        <v>87</v>
      </c>
      <c r="BK156" s="178">
        <f>ROUND(I156*H156,2)</f>
        <v>0</v>
      </c>
      <c r="BL156" s="17" t="s">
        <v>159</v>
      </c>
      <c r="BM156" s="177" t="s">
        <v>541</v>
      </c>
    </row>
    <row r="157" s="2" customFormat="1">
      <c r="A157" s="36"/>
      <c r="B157" s="37"/>
      <c r="C157" s="36"/>
      <c r="D157" s="179" t="s">
        <v>167</v>
      </c>
      <c r="E157" s="36"/>
      <c r="F157" s="180" t="s">
        <v>331</v>
      </c>
      <c r="G157" s="36"/>
      <c r="H157" s="36"/>
      <c r="I157" s="181"/>
      <c r="J157" s="36"/>
      <c r="K157" s="36"/>
      <c r="L157" s="37"/>
      <c r="M157" s="182"/>
      <c r="N157" s="183"/>
      <c r="O157" s="75"/>
      <c r="P157" s="75"/>
      <c r="Q157" s="75"/>
      <c r="R157" s="75"/>
      <c r="S157" s="75"/>
      <c r="T157" s="7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7" t="s">
        <v>167</v>
      </c>
      <c r="AU157" s="17" t="s">
        <v>89</v>
      </c>
    </row>
    <row r="158" s="2" customFormat="1">
      <c r="A158" s="36"/>
      <c r="B158" s="37"/>
      <c r="C158" s="36"/>
      <c r="D158" s="179" t="s">
        <v>168</v>
      </c>
      <c r="E158" s="36"/>
      <c r="F158" s="184" t="s">
        <v>333</v>
      </c>
      <c r="G158" s="36"/>
      <c r="H158" s="36"/>
      <c r="I158" s="181"/>
      <c r="J158" s="36"/>
      <c r="K158" s="36"/>
      <c r="L158" s="37"/>
      <c r="M158" s="182"/>
      <c r="N158" s="183"/>
      <c r="O158" s="75"/>
      <c r="P158" s="75"/>
      <c r="Q158" s="75"/>
      <c r="R158" s="75"/>
      <c r="S158" s="75"/>
      <c r="T158" s="7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7" t="s">
        <v>168</v>
      </c>
      <c r="AU158" s="17" t="s">
        <v>89</v>
      </c>
    </row>
    <row r="159" s="12" customFormat="1">
      <c r="A159" s="12"/>
      <c r="B159" s="185"/>
      <c r="C159" s="12"/>
      <c r="D159" s="179" t="s">
        <v>170</v>
      </c>
      <c r="E159" s="186" t="s">
        <v>1</v>
      </c>
      <c r="F159" s="187" t="s">
        <v>542</v>
      </c>
      <c r="G159" s="12"/>
      <c r="H159" s="188">
        <v>74</v>
      </c>
      <c r="I159" s="189"/>
      <c r="J159" s="12"/>
      <c r="K159" s="12"/>
      <c r="L159" s="185"/>
      <c r="M159" s="190"/>
      <c r="N159" s="191"/>
      <c r="O159" s="191"/>
      <c r="P159" s="191"/>
      <c r="Q159" s="191"/>
      <c r="R159" s="191"/>
      <c r="S159" s="191"/>
      <c r="T159" s="19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186" t="s">
        <v>170</v>
      </c>
      <c r="AU159" s="186" t="s">
        <v>89</v>
      </c>
      <c r="AV159" s="12" t="s">
        <v>89</v>
      </c>
      <c r="AW159" s="12" t="s">
        <v>33</v>
      </c>
      <c r="AX159" s="12" t="s">
        <v>79</v>
      </c>
      <c r="AY159" s="186" t="s">
        <v>160</v>
      </c>
    </row>
    <row r="160" s="12" customFormat="1">
      <c r="A160" s="12"/>
      <c r="B160" s="185"/>
      <c r="C160" s="12"/>
      <c r="D160" s="179" t="s">
        <v>170</v>
      </c>
      <c r="E160" s="186" t="s">
        <v>1</v>
      </c>
      <c r="F160" s="187" t="s">
        <v>543</v>
      </c>
      <c r="G160" s="12"/>
      <c r="H160" s="188">
        <v>0.40000000000000002</v>
      </c>
      <c r="I160" s="189"/>
      <c r="J160" s="12"/>
      <c r="K160" s="12"/>
      <c r="L160" s="185"/>
      <c r="M160" s="190"/>
      <c r="N160" s="191"/>
      <c r="O160" s="191"/>
      <c r="P160" s="191"/>
      <c r="Q160" s="191"/>
      <c r="R160" s="191"/>
      <c r="S160" s="191"/>
      <c r="T160" s="19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186" t="s">
        <v>170</v>
      </c>
      <c r="AU160" s="186" t="s">
        <v>89</v>
      </c>
      <c r="AV160" s="12" t="s">
        <v>89</v>
      </c>
      <c r="AW160" s="12" t="s">
        <v>33</v>
      </c>
      <c r="AX160" s="12" t="s">
        <v>79</v>
      </c>
      <c r="AY160" s="186" t="s">
        <v>160</v>
      </c>
    </row>
    <row r="161" s="2" customFormat="1" ht="24.15" customHeight="1">
      <c r="A161" s="36"/>
      <c r="B161" s="164"/>
      <c r="C161" s="165" t="s">
        <v>237</v>
      </c>
      <c r="D161" s="165" t="s">
        <v>161</v>
      </c>
      <c r="E161" s="166" t="s">
        <v>452</v>
      </c>
      <c r="F161" s="167" t="s">
        <v>453</v>
      </c>
      <c r="G161" s="168" t="s">
        <v>287</v>
      </c>
      <c r="H161" s="169">
        <v>24</v>
      </c>
      <c r="I161" s="170"/>
      <c r="J161" s="171">
        <f>ROUND(I161*H161,2)</f>
        <v>0</v>
      </c>
      <c r="K161" s="172"/>
      <c r="L161" s="37"/>
      <c r="M161" s="173" t="s">
        <v>1</v>
      </c>
      <c r="N161" s="174" t="s">
        <v>44</v>
      </c>
      <c r="O161" s="75"/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77" t="s">
        <v>159</v>
      </c>
      <c r="AT161" s="177" t="s">
        <v>161</v>
      </c>
      <c r="AU161" s="177" t="s">
        <v>89</v>
      </c>
      <c r="AY161" s="17" t="s">
        <v>160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7" t="s">
        <v>87</v>
      </c>
      <c r="BK161" s="178">
        <f>ROUND(I161*H161,2)</f>
        <v>0</v>
      </c>
      <c r="BL161" s="17" t="s">
        <v>159</v>
      </c>
      <c r="BM161" s="177" t="s">
        <v>454</v>
      </c>
    </row>
    <row r="162" s="2" customFormat="1">
      <c r="A162" s="36"/>
      <c r="B162" s="37"/>
      <c r="C162" s="36"/>
      <c r="D162" s="179" t="s">
        <v>167</v>
      </c>
      <c r="E162" s="36"/>
      <c r="F162" s="180" t="s">
        <v>453</v>
      </c>
      <c r="G162" s="36"/>
      <c r="H162" s="36"/>
      <c r="I162" s="181"/>
      <c r="J162" s="36"/>
      <c r="K162" s="36"/>
      <c r="L162" s="37"/>
      <c r="M162" s="182"/>
      <c r="N162" s="183"/>
      <c r="O162" s="75"/>
      <c r="P162" s="75"/>
      <c r="Q162" s="75"/>
      <c r="R162" s="75"/>
      <c r="S162" s="75"/>
      <c r="T162" s="7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7" t="s">
        <v>167</v>
      </c>
      <c r="AU162" s="17" t="s">
        <v>89</v>
      </c>
    </row>
    <row r="163" s="2" customFormat="1">
      <c r="A163" s="36"/>
      <c r="B163" s="37"/>
      <c r="C163" s="36"/>
      <c r="D163" s="179" t="s">
        <v>168</v>
      </c>
      <c r="E163" s="36"/>
      <c r="F163" s="184" t="s">
        <v>333</v>
      </c>
      <c r="G163" s="36"/>
      <c r="H163" s="36"/>
      <c r="I163" s="181"/>
      <c r="J163" s="36"/>
      <c r="K163" s="36"/>
      <c r="L163" s="37"/>
      <c r="M163" s="182"/>
      <c r="N163" s="183"/>
      <c r="O163" s="75"/>
      <c r="P163" s="75"/>
      <c r="Q163" s="75"/>
      <c r="R163" s="75"/>
      <c r="S163" s="75"/>
      <c r="T163" s="7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7" t="s">
        <v>168</v>
      </c>
      <c r="AU163" s="17" t="s">
        <v>89</v>
      </c>
    </row>
    <row r="164" s="12" customFormat="1">
      <c r="A164" s="12"/>
      <c r="B164" s="185"/>
      <c r="C164" s="12"/>
      <c r="D164" s="179" t="s">
        <v>170</v>
      </c>
      <c r="E164" s="186" t="s">
        <v>1</v>
      </c>
      <c r="F164" s="187" t="s">
        <v>544</v>
      </c>
      <c r="G164" s="12"/>
      <c r="H164" s="188">
        <v>20</v>
      </c>
      <c r="I164" s="189"/>
      <c r="J164" s="12"/>
      <c r="K164" s="12"/>
      <c r="L164" s="185"/>
      <c r="M164" s="190"/>
      <c r="N164" s="191"/>
      <c r="O164" s="191"/>
      <c r="P164" s="191"/>
      <c r="Q164" s="191"/>
      <c r="R164" s="191"/>
      <c r="S164" s="191"/>
      <c r="T164" s="19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186" t="s">
        <v>170</v>
      </c>
      <c r="AU164" s="186" t="s">
        <v>89</v>
      </c>
      <c r="AV164" s="12" t="s">
        <v>89</v>
      </c>
      <c r="AW164" s="12" t="s">
        <v>33</v>
      </c>
      <c r="AX164" s="12" t="s">
        <v>79</v>
      </c>
      <c r="AY164" s="186" t="s">
        <v>160</v>
      </c>
    </row>
    <row r="165" s="12" customFormat="1">
      <c r="A165" s="12"/>
      <c r="B165" s="185"/>
      <c r="C165" s="12"/>
      <c r="D165" s="179" t="s">
        <v>170</v>
      </c>
      <c r="E165" s="186" t="s">
        <v>1</v>
      </c>
      <c r="F165" s="187" t="s">
        <v>545</v>
      </c>
      <c r="G165" s="12"/>
      <c r="H165" s="188">
        <v>4</v>
      </c>
      <c r="I165" s="189"/>
      <c r="J165" s="12"/>
      <c r="K165" s="12"/>
      <c r="L165" s="185"/>
      <c r="M165" s="190"/>
      <c r="N165" s="191"/>
      <c r="O165" s="191"/>
      <c r="P165" s="191"/>
      <c r="Q165" s="191"/>
      <c r="R165" s="191"/>
      <c r="S165" s="191"/>
      <c r="T165" s="19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186" t="s">
        <v>170</v>
      </c>
      <c r="AU165" s="186" t="s">
        <v>89</v>
      </c>
      <c r="AV165" s="12" t="s">
        <v>89</v>
      </c>
      <c r="AW165" s="12" t="s">
        <v>33</v>
      </c>
      <c r="AX165" s="12" t="s">
        <v>79</v>
      </c>
      <c r="AY165" s="186" t="s">
        <v>160</v>
      </c>
    </row>
    <row r="166" s="2" customFormat="1" ht="24.15" customHeight="1">
      <c r="A166" s="36"/>
      <c r="B166" s="164"/>
      <c r="C166" s="165" t="s">
        <v>239</v>
      </c>
      <c r="D166" s="165" t="s">
        <v>161</v>
      </c>
      <c r="E166" s="166" t="s">
        <v>337</v>
      </c>
      <c r="F166" s="167" t="s">
        <v>338</v>
      </c>
      <c r="G166" s="168" t="s">
        <v>287</v>
      </c>
      <c r="H166" s="169">
        <v>0.66000000000000003</v>
      </c>
      <c r="I166" s="170"/>
      <c r="J166" s="171">
        <f>ROUND(I166*H166,2)</f>
        <v>0</v>
      </c>
      <c r="K166" s="172"/>
      <c r="L166" s="37"/>
      <c r="M166" s="173" t="s">
        <v>1</v>
      </c>
      <c r="N166" s="174" t="s">
        <v>44</v>
      </c>
      <c r="O166" s="75"/>
      <c r="P166" s="175">
        <f>O166*H166</f>
        <v>0</v>
      </c>
      <c r="Q166" s="175">
        <v>0</v>
      </c>
      <c r="R166" s="175">
        <f>Q166*H166</f>
        <v>0</v>
      </c>
      <c r="S166" s="175">
        <v>0</v>
      </c>
      <c r="T166" s="17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77" t="s">
        <v>159</v>
      </c>
      <c r="AT166" s="177" t="s">
        <v>161</v>
      </c>
      <c r="AU166" s="177" t="s">
        <v>89</v>
      </c>
      <c r="AY166" s="17" t="s">
        <v>160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7" t="s">
        <v>87</v>
      </c>
      <c r="BK166" s="178">
        <f>ROUND(I166*H166,2)</f>
        <v>0</v>
      </c>
      <c r="BL166" s="17" t="s">
        <v>159</v>
      </c>
      <c r="BM166" s="177" t="s">
        <v>546</v>
      </c>
    </row>
    <row r="167" s="2" customFormat="1">
      <c r="A167" s="36"/>
      <c r="B167" s="37"/>
      <c r="C167" s="36"/>
      <c r="D167" s="179" t="s">
        <v>167</v>
      </c>
      <c r="E167" s="36"/>
      <c r="F167" s="180" t="s">
        <v>338</v>
      </c>
      <c r="G167" s="36"/>
      <c r="H167" s="36"/>
      <c r="I167" s="181"/>
      <c r="J167" s="36"/>
      <c r="K167" s="36"/>
      <c r="L167" s="37"/>
      <c r="M167" s="182"/>
      <c r="N167" s="183"/>
      <c r="O167" s="75"/>
      <c r="P167" s="75"/>
      <c r="Q167" s="75"/>
      <c r="R167" s="75"/>
      <c r="S167" s="75"/>
      <c r="T167" s="7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7" t="s">
        <v>167</v>
      </c>
      <c r="AU167" s="17" t="s">
        <v>89</v>
      </c>
    </row>
    <row r="168" s="2" customFormat="1">
      <c r="A168" s="36"/>
      <c r="B168" s="37"/>
      <c r="C168" s="36"/>
      <c r="D168" s="179" t="s">
        <v>168</v>
      </c>
      <c r="E168" s="36"/>
      <c r="F168" s="184" t="s">
        <v>333</v>
      </c>
      <c r="G168" s="36"/>
      <c r="H168" s="36"/>
      <c r="I168" s="181"/>
      <c r="J168" s="36"/>
      <c r="K168" s="36"/>
      <c r="L168" s="37"/>
      <c r="M168" s="182"/>
      <c r="N168" s="183"/>
      <c r="O168" s="75"/>
      <c r="P168" s="75"/>
      <c r="Q168" s="75"/>
      <c r="R168" s="75"/>
      <c r="S168" s="75"/>
      <c r="T168" s="7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7" t="s">
        <v>168</v>
      </c>
      <c r="AU168" s="17" t="s">
        <v>89</v>
      </c>
    </row>
    <row r="169" s="12" customFormat="1">
      <c r="A169" s="12"/>
      <c r="B169" s="185"/>
      <c r="C169" s="12"/>
      <c r="D169" s="179" t="s">
        <v>170</v>
      </c>
      <c r="E169" s="186" t="s">
        <v>1</v>
      </c>
      <c r="F169" s="187" t="s">
        <v>547</v>
      </c>
      <c r="G169" s="12"/>
      <c r="H169" s="188">
        <v>0.66000000000000003</v>
      </c>
      <c r="I169" s="189"/>
      <c r="J169" s="12"/>
      <c r="K169" s="12"/>
      <c r="L169" s="185"/>
      <c r="M169" s="190"/>
      <c r="N169" s="191"/>
      <c r="O169" s="191"/>
      <c r="P169" s="191"/>
      <c r="Q169" s="191"/>
      <c r="R169" s="191"/>
      <c r="S169" s="191"/>
      <c r="T169" s="19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186" t="s">
        <v>170</v>
      </c>
      <c r="AU169" s="186" t="s">
        <v>89</v>
      </c>
      <c r="AV169" s="12" t="s">
        <v>89</v>
      </c>
      <c r="AW169" s="12" t="s">
        <v>33</v>
      </c>
      <c r="AX169" s="12" t="s">
        <v>87</v>
      </c>
      <c r="AY169" s="186" t="s">
        <v>160</v>
      </c>
    </row>
    <row r="170" s="2" customFormat="1" ht="24.15" customHeight="1">
      <c r="A170" s="36"/>
      <c r="B170" s="164"/>
      <c r="C170" s="165" t="s">
        <v>303</v>
      </c>
      <c r="D170" s="165" t="s">
        <v>161</v>
      </c>
      <c r="E170" s="166" t="s">
        <v>342</v>
      </c>
      <c r="F170" s="167" t="s">
        <v>343</v>
      </c>
      <c r="G170" s="168" t="s">
        <v>287</v>
      </c>
      <c r="H170" s="169">
        <v>6.0499999999999998</v>
      </c>
      <c r="I170" s="170"/>
      <c r="J170" s="171">
        <f>ROUND(I170*H170,2)</f>
        <v>0</v>
      </c>
      <c r="K170" s="172"/>
      <c r="L170" s="37"/>
      <c r="M170" s="173" t="s">
        <v>1</v>
      </c>
      <c r="N170" s="174" t="s">
        <v>44</v>
      </c>
      <c r="O170" s="75"/>
      <c r="P170" s="175">
        <f>O170*H170</f>
        <v>0</v>
      </c>
      <c r="Q170" s="175">
        <v>0</v>
      </c>
      <c r="R170" s="175">
        <f>Q170*H170</f>
        <v>0</v>
      </c>
      <c r="S170" s="175">
        <v>0</v>
      </c>
      <c r="T170" s="17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77" t="s">
        <v>159</v>
      </c>
      <c r="AT170" s="177" t="s">
        <v>161</v>
      </c>
      <c r="AU170" s="177" t="s">
        <v>89</v>
      </c>
      <c r="AY170" s="17" t="s">
        <v>160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7" t="s">
        <v>87</v>
      </c>
      <c r="BK170" s="178">
        <f>ROUND(I170*H170,2)</f>
        <v>0</v>
      </c>
      <c r="BL170" s="17" t="s">
        <v>159</v>
      </c>
      <c r="BM170" s="177" t="s">
        <v>548</v>
      </c>
    </row>
    <row r="171" s="2" customFormat="1">
      <c r="A171" s="36"/>
      <c r="B171" s="37"/>
      <c r="C171" s="36"/>
      <c r="D171" s="179" t="s">
        <v>167</v>
      </c>
      <c r="E171" s="36"/>
      <c r="F171" s="180" t="s">
        <v>343</v>
      </c>
      <c r="G171" s="36"/>
      <c r="H171" s="36"/>
      <c r="I171" s="181"/>
      <c r="J171" s="36"/>
      <c r="K171" s="36"/>
      <c r="L171" s="37"/>
      <c r="M171" s="182"/>
      <c r="N171" s="183"/>
      <c r="O171" s="75"/>
      <c r="P171" s="75"/>
      <c r="Q171" s="75"/>
      <c r="R171" s="75"/>
      <c r="S171" s="75"/>
      <c r="T171" s="7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7" t="s">
        <v>167</v>
      </c>
      <c r="AU171" s="17" t="s">
        <v>89</v>
      </c>
    </row>
    <row r="172" s="2" customFormat="1">
      <c r="A172" s="36"/>
      <c r="B172" s="37"/>
      <c r="C172" s="36"/>
      <c r="D172" s="179" t="s">
        <v>168</v>
      </c>
      <c r="E172" s="36"/>
      <c r="F172" s="184" t="s">
        <v>333</v>
      </c>
      <c r="G172" s="36"/>
      <c r="H172" s="36"/>
      <c r="I172" s="181"/>
      <c r="J172" s="36"/>
      <c r="K172" s="36"/>
      <c r="L172" s="37"/>
      <c r="M172" s="182"/>
      <c r="N172" s="183"/>
      <c r="O172" s="75"/>
      <c r="P172" s="75"/>
      <c r="Q172" s="75"/>
      <c r="R172" s="75"/>
      <c r="S172" s="75"/>
      <c r="T172" s="7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7" t="s">
        <v>168</v>
      </c>
      <c r="AU172" s="17" t="s">
        <v>89</v>
      </c>
    </row>
    <row r="173" s="12" customFormat="1">
      <c r="A173" s="12"/>
      <c r="B173" s="185"/>
      <c r="C173" s="12"/>
      <c r="D173" s="179" t="s">
        <v>170</v>
      </c>
      <c r="E173" s="186" t="s">
        <v>1</v>
      </c>
      <c r="F173" s="187" t="s">
        <v>549</v>
      </c>
      <c r="G173" s="12"/>
      <c r="H173" s="188">
        <v>6.0499999999999998</v>
      </c>
      <c r="I173" s="189"/>
      <c r="J173" s="12"/>
      <c r="K173" s="12"/>
      <c r="L173" s="185"/>
      <c r="M173" s="190"/>
      <c r="N173" s="191"/>
      <c r="O173" s="191"/>
      <c r="P173" s="191"/>
      <c r="Q173" s="191"/>
      <c r="R173" s="191"/>
      <c r="S173" s="191"/>
      <c r="T173" s="19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186" t="s">
        <v>170</v>
      </c>
      <c r="AU173" s="186" t="s">
        <v>89</v>
      </c>
      <c r="AV173" s="12" t="s">
        <v>89</v>
      </c>
      <c r="AW173" s="12" t="s">
        <v>33</v>
      </c>
      <c r="AX173" s="12" t="s">
        <v>87</v>
      </c>
      <c r="AY173" s="186" t="s">
        <v>160</v>
      </c>
    </row>
    <row r="174" s="11" customFormat="1" ht="22.8" customHeight="1">
      <c r="A174" s="11"/>
      <c r="B174" s="153"/>
      <c r="C174" s="11"/>
      <c r="D174" s="154" t="s">
        <v>78</v>
      </c>
      <c r="E174" s="200" t="s">
        <v>237</v>
      </c>
      <c r="F174" s="200" t="s">
        <v>346</v>
      </c>
      <c r="G174" s="11"/>
      <c r="H174" s="11"/>
      <c r="I174" s="156"/>
      <c r="J174" s="201">
        <f>BK174</f>
        <v>0</v>
      </c>
      <c r="K174" s="11"/>
      <c r="L174" s="153"/>
      <c r="M174" s="158"/>
      <c r="N174" s="159"/>
      <c r="O174" s="159"/>
      <c r="P174" s="160">
        <f>SUM(P175:P178)</f>
        <v>0</v>
      </c>
      <c r="Q174" s="159"/>
      <c r="R174" s="160">
        <f>SUM(R175:R178)</f>
        <v>0</v>
      </c>
      <c r="S174" s="159"/>
      <c r="T174" s="161">
        <f>SUM(T175:T178)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154" t="s">
        <v>87</v>
      </c>
      <c r="AT174" s="162" t="s">
        <v>78</v>
      </c>
      <c r="AU174" s="162" t="s">
        <v>87</v>
      </c>
      <c r="AY174" s="154" t="s">
        <v>160</v>
      </c>
      <c r="BK174" s="163">
        <f>SUM(BK175:BK178)</f>
        <v>0</v>
      </c>
    </row>
    <row r="175" s="2" customFormat="1" ht="16.5" customHeight="1">
      <c r="A175" s="36"/>
      <c r="B175" s="164"/>
      <c r="C175" s="165" t="s">
        <v>310</v>
      </c>
      <c r="D175" s="165" t="s">
        <v>161</v>
      </c>
      <c r="E175" s="166" t="s">
        <v>550</v>
      </c>
      <c r="F175" s="167" t="s">
        <v>551</v>
      </c>
      <c r="G175" s="168" t="s">
        <v>356</v>
      </c>
      <c r="H175" s="169">
        <v>1</v>
      </c>
      <c r="I175" s="170"/>
      <c r="J175" s="171">
        <f>ROUND(I175*H175,2)</f>
        <v>0</v>
      </c>
      <c r="K175" s="172"/>
      <c r="L175" s="37"/>
      <c r="M175" s="173" t="s">
        <v>1</v>
      </c>
      <c r="N175" s="174" t="s">
        <v>44</v>
      </c>
      <c r="O175" s="75"/>
      <c r="P175" s="175">
        <f>O175*H175</f>
        <v>0</v>
      </c>
      <c r="Q175" s="175">
        <v>0</v>
      </c>
      <c r="R175" s="175">
        <f>Q175*H175</f>
        <v>0</v>
      </c>
      <c r="S175" s="175">
        <v>0</v>
      </c>
      <c r="T175" s="17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77" t="s">
        <v>159</v>
      </c>
      <c r="AT175" s="177" t="s">
        <v>161</v>
      </c>
      <c r="AU175" s="177" t="s">
        <v>89</v>
      </c>
      <c r="AY175" s="17" t="s">
        <v>160</v>
      </c>
      <c r="BE175" s="178">
        <f>IF(N175="základní",J175,0)</f>
        <v>0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17" t="s">
        <v>87</v>
      </c>
      <c r="BK175" s="178">
        <f>ROUND(I175*H175,2)</f>
        <v>0</v>
      </c>
      <c r="BL175" s="17" t="s">
        <v>159</v>
      </c>
      <c r="BM175" s="177" t="s">
        <v>552</v>
      </c>
    </row>
    <row r="176" s="2" customFormat="1">
      <c r="A176" s="36"/>
      <c r="B176" s="37"/>
      <c r="C176" s="36"/>
      <c r="D176" s="179" t="s">
        <v>167</v>
      </c>
      <c r="E176" s="36"/>
      <c r="F176" s="180" t="s">
        <v>551</v>
      </c>
      <c r="G176" s="36"/>
      <c r="H176" s="36"/>
      <c r="I176" s="181"/>
      <c r="J176" s="36"/>
      <c r="K176" s="36"/>
      <c r="L176" s="37"/>
      <c r="M176" s="182"/>
      <c r="N176" s="183"/>
      <c r="O176" s="75"/>
      <c r="P176" s="75"/>
      <c r="Q176" s="75"/>
      <c r="R176" s="75"/>
      <c r="S176" s="75"/>
      <c r="T176" s="7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7" t="s">
        <v>167</v>
      </c>
      <c r="AU176" s="17" t="s">
        <v>89</v>
      </c>
    </row>
    <row r="177" s="2" customFormat="1">
      <c r="A177" s="36"/>
      <c r="B177" s="37"/>
      <c r="C177" s="36"/>
      <c r="D177" s="179" t="s">
        <v>168</v>
      </c>
      <c r="E177" s="36"/>
      <c r="F177" s="184" t="s">
        <v>553</v>
      </c>
      <c r="G177" s="36"/>
      <c r="H177" s="36"/>
      <c r="I177" s="181"/>
      <c r="J177" s="36"/>
      <c r="K177" s="36"/>
      <c r="L177" s="37"/>
      <c r="M177" s="182"/>
      <c r="N177" s="183"/>
      <c r="O177" s="75"/>
      <c r="P177" s="75"/>
      <c r="Q177" s="75"/>
      <c r="R177" s="75"/>
      <c r="S177" s="75"/>
      <c r="T177" s="7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7" t="s">
        <v>168</v>
      </c>
      <c r="AU177" s="17" t="s">
        <v>89</v>
      </c>
    </row>
    <row r="178" s="12" customFormat="1">
      <c r="A178" s="12"/>
      <c r="B178" s="185"/>
      <c r="C178" s="12"/>
      <c r="D178" s="179" t="s">
        <v>170</v>
      </c>
      <c r="E178" s="186" t="s">
        <v>1</v>
      </c>
      <c r="F178" s="187" t="s">
        <v>554</v>
      </c>
      <c r="G178" s="12"/>
      <c r="H178" s="188">
        <v>1</v>
      </c>
      <c r="I178" s="189"/>
      <c r="J178" s="12"/>
      <c r="K178" s="12"/>
      <c r="L178" s="185"/>
      <c r="M178" s="190"/>
      <c r="N178" s="191"/>
      <c r="O178" s="191"/>
      <c r="P178" s="191"/>
      <c r="Q178" s="191"/>
      <c r="R178" s="191"/>
      <c r="S178" s="191"/>
      <c r="T178" s="19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186" t="s">
        <v>170</v>
      </c>
      <c r="AU178" s="186" t="s">
        <v>89</v>
      </c>
      <c r="AV178" s="12" t="s">
        <v>89</v>
      </c>
      <c r="AW178" s="12" t="s">
        <v>33</v>
      </c>
      <c r="AX178" s="12" t="s">
        <v>87</v>
      </c>
      <c r="AY178" s="186" t="s">
        <v>160</v>
      </c>
    </row>
    <row r="179" s="11" customFormat="1" ht="22.8" customHeight="1">
      <c r="A179" s="11"/>
      <c r="B179" s="153"/>
      <c r="C179" s="11"/>
      <c r="D179" s="154" t="s">
        <v>78</v>
      </c>
      <c r="E179" s="200" t="s">
        <v>239</v>
      </c>
      <c r="F179" s="200" t="s">
        <v>359</v>
      </c>
      <c r="G179" s="11"/>
      <c r="H179" s="11"/>
      <c r="I179" s="156"/>
      <c r="J179" s="201">
        <f>BK179</f>
        <v>0</v>
      </c>
      <c r="K179" s="11"/>
      <c r="L179" s="153"/>
      <c r="M179" s="158"/>
      <c r="N179" s="159"/>
      <c r="O179" s="159"/>
      <c r="P179" s="160">
        <f>SUM(P180:P204)</f>
        <v>0</v>
      </c>
      <c r="Q179" s="159"/>
      <c r="R179" s="160">
        <f>SUM(R180:R204)</f>
        <v>0</v>
      </c>
      <c r="S179" s="159"/>
      <c r="T179" s="161">
        <f>SUM(T180:T204)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154" t="s">
        <v>87</v>
      </c>
      <c r="AT179" s="162" t="s">
        <v>78</v>
      </c>
      <c r="AU179" s="162" t="s">
        <v>87</v>
      </c>
      <c r="AY179" s="154" t="s">
        <v>160</v>
      </c>
      <c r="BK179" s="163">
        <f>SUM(BK180:BK204)</f>
        <v>0</v>
      </c>
    </row>
    <row r="180" s="2" customFormat="1" ht="21.75" customHeight="1">
      <c r="A180" s="36"/>
      <c r="B180" s="164"/>
      <c r="C180" s="165" t="s">
        <v>8</v>
      </c>
      <c r="D180" s="165" t="s">
        <v>161</v>
      </c>
      <c r="E180" s="166" t="s">
        <v>555</v>
      </c>
      <c r="F180" s="167" t="s">
        <v>556</v>
      </c>
      <c r="G180" s="168" t="s">
        <v>266</v>
      </c>
      <c r="H180" s="169">
        <v>12</v>
      </c>
      <c r="I180" s="170"/>
      <c r="J180" s="171">
        <f>ROUND(I180*H180,2)</f>
        <v>0</v>
      </c>
      <c r="K180" s="172"/>
      <c r="L180" s="37"/>
      <c r="M180" s="173" t="s">
        <v>1</v>
      </c>
      <c r="N180" s="174" t="s">
        <v>44</v>
      </c>
      <c r="O180" s="75"/>
      <c r="P180" s="175">
        <f>O180*H180</f>
        <v>0</v>
      </c>
      <c r="Q180" s="175">
        <v>0</v>
      </c>
      <c r="R180" s="175">
        <f>Q180*H180</f>
        <v>0</v>
      </c>
      <c r="S180" s="175">
        <v>0</v>
      </c>
      <c r="T180" s="17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77" t="s">
        <v>159</v>
      </c>
      <c r="AT180" s="177" t="s">
        <v>161</v>
      </c>
      <c r="AU180" s="177" t="s">
        <v>89</v>
      </c>
      <c r="AY180" s="17" t="s">
        <v>160</v>
      </c>
      <c r="BE180" s="178">
        <f>IF(N180="základní",J180,0)</f>
        <v>0</v>
      </c>
      <c r="BF180" s="178">
        <f>IF(N180="snížená",J180,0)</f>
        <v>0</v>
      </c>
      <c r="BG180" s="178">
        <f>IF(N180="zákl. přenesená",J180,0)</f>
        <v>0</v>
      </c>
      <c r="BH180" s="178">
        <f>IF(N180="sníž. přenesená",J180,0)</f>
        <v>0</v>
      </c>
      <c r="BI180" s="178">
        <f>IF(N180="nulová",J180,0)</f>
        <v>0</v>
      </c>
      <c r="BJ180" s="17" t="s">
        <v>87</v>
      </c>
      <c r="BK180" s="178">
        <f>ROUND(I180*H180,2)</f>
        <v>0</v>
      </c>
      <c r="BL180" s="17" t="s">
        <v>159</v>
      </c>
      <c r="BM180" s="177" t="s">
        <v>557</v>
      </c>
    </row>
    <row r="181" s="2" customFormat="1">
      <c r="A181" s="36"/>
      <c r="B181" s="37"/>
      <c r="C181" s="36"/>
      <c r="D181" s="179" t="s">
        <v>167</v>
      </c>
      <c r="E181" s="36"/>
      <c r="F181" s="180" t="s">
        <v>556</v>
      </c>
      <c r="G181" s="36"/>
      <c r="H181" s="36"/>
      <c r="I181" s="181"/>
      <c r="J181" s="36"/>
      <c r="K181" s="36"/>
      <c r="L181" s="37"/>
      <c r="M181" s="182"/>
      <c r="N181" s="183"/>
      <c r="O181" s="75"/>
      <c r="P181" s="75"/>
      <c r="Q181" s="75"/>
      <c r="R181" s="75"/>
      <c r="S181" s="75"/>
      <c r="T181" s="7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7" t="s">
        <v>167</v>
      </c>
      <c r="AU181" s="17" t="s">
        <v>89</v>
      </c>
    </row>
    <row r="182" s="2" customFormat="1">
      <c r="A182" s="36"/>
      <c r="B182" s="37"/>
      <c r="C182" s="36"/>
      <c r="D182" s="179" t="s">
        <v>168</v>
      </c>
      <c r="E182" s="36"/>
      <c r="F182" s="184" t="s">
        <v>558</v>
      </c>
      <c r="G182" s="36"/>
      <c r="H182" s="36"/>
      <c r="I182" s="181"/>
      <c r="J182" s="36"/>
      <c r="K182" s="36"/>
      <c r="L182" s="37"/>
      <c r="M182" s="182"/>
      <c r="N182" s="183"/>
      <c r="O182" s="75"/>
      <c r="P182" s="75"/>
      <c r="Q182" s="75"/>
      <c r="R182" s="75"/>
      <c r="S182" s="75"/>
      <c r="T182" s="7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7" t="s">
        <v>168</v>
      </c>
      <c r="AU182" s="17" t="s">
        <v>89</v>
      </c>
    </row>
    <row r="183" s="2" customFormat="1">
      <c r="A183" s="36"/>
      <c r="B183" s="37"/>
      <c r="C183" s="36"/>
      <c r="D183" s="179" t="s">
        <v>175</v>
      </c>
      <c r="E183" s="36"/>
      <c r="F183" s="184" t="s">
        <v>559</v>
      </c>
      <c r="G183" s="36"/>
      <c r="H183" s="36"/>
      <c r="I183" s="181"/>
      <c r="J183" s="36"/>
      <c r="K183" s="36"/>
      <c r="L183" s="37"/>
      <c r="M183" s="182"/>
      <c r="N183" s="183"/>
      <c r="O183" s="75"/>
      <c r="P183" s="75"/>
      <c r="Q183" s="75"/>
      <c r="R183" s="75"/>
      <c r="S183" s="75"/>
      <c r="T183" s="7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7" t="s">
        <v>175</v>
      </c>
      <c r="AU183" s="17" t="s">
        <v>89</v>
      </c>
    </row>
    <row r="184" s="12" customFormat="1">
      <c r="A184" s="12"/>
      <c r="B184" s="185"/>
      <c r="C184" s="12"/>
      <c r="D184" s="179" t="s">
        <v>170</v>
      </c>
      <c r="E184" s="186" t="s">
        <v>1</v>
      </c>
      <c r="F184" s="187" t="s">
        <v>560</v>
      </c>
      <c r="G184" s="12"/>
      <c r="H184" s="188">
        <v>12</v>
      </c>
      <c r="I184" s="189"/>
      <c r="J184" s="12"/>
      <c r="K184" s="12"/>
      <c r="L184" s="185"/>
      <c r="M184" s="190"/>
      <c r="N184" s="191"/>
      <c r="O184" s="191"/>
      <c r="P184" s="191"/>
      <c r="Q184" s="191"/>
      <c r="R184" s="191"/>
      <c r="S184" s="191"/>
      <c r="T184" s="19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186" t="s">
        <v>170</v>
      </c>
      <c r="AU184" s="186" t="s">
        <v>89</v>
      </c>
      <c r="AV184" s="12" t="s">
        <v>89</v>
      </c>
      <c r="AW184" s="12" t="s">
        <v>33</v>
      </c>
      <c r="AX184" s="12" t="s">
        <v>87</v>
      </c>
      <c r="AY184" s="186" t="s">
        <v>160</v>
      </c>
    </row>
    <row r="185" s="2" customFormat="1" ht="24.15" customHeight="1">
      <c r="A185" s="36"/>
      <c r="B185" s="164"/>
      <c r="C185" s="165" t="s">
        <v>323</v>
      </c>
      <c r="D185" s="165" t="s">
        <v>161</v>
      </c>
      <c r="E185" s="166" t="s">
        <v>361</v>
      </c>
      <c r="F185" s="167" t="s">
        <v>362</v>
      </c>
      <c r="G185" s="168" t="s">
        <v>356</v>
      </c>
      <c r="H185" s="169">
        <v>1</v>
      </c>
      <c r="I185" s="170"/>
      <c r="J185" s="171">
        <f>ROUND(I185*H185,2)</f>
        <v>0</v>
      </c>
      <c r="K185" s="172"/>
      <c r="L185" s="37"/>
      <c r="M185" s="173" t="s">
        <v>1</v>
      </c>
      <c r="N185" s="174" t="s">
        <v>44</v>
      </c>
      <c r="O185" s="75"/>
      <c r="P185" s="175">
        <f>O185*H185</f>
        <v>0</v>
      </c>
      <c r="Q185" s="175">
        <v>0</v>
      </c>
      <c r="R185" s="175">
        <f>Q185*H185</f>
        <v>0</v>
      </c>
      <c r="S185" s="175">
        <v>0</v>
      </c>
      <c r="T185" s="17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77" t="s">
        <v>159</v>
      </c>
      <c r="AT185" s="177" t="s">
        <v>161</v>
      </c>
      <c r="AU185" s="177" t="s">
        <v>89</v>
      </c>
      <c r="AY185" s="17" t="s">
        <v>160</v>
      </c>
      <c r="BE185" s="178">
        <f>IF(N185="základní",J185,0)</f>
        <v>0</v>
      </c>
      <c r="BF185" s="178">
        <f>IF(N185="snížená",J185,0)</f>
        <v>0</v>
      </c>
      <c r="BG185" s="178">
        <f>IF(N185="zákl. přenesená",J185,0)</f>
        <v>0</v>
      </c>
      <c r="BH185" s="178">
        <f>IF(N185="sníž. přenesená",J185,0)</f>
        <v>0</v>
      </c>
      <c r="BI185" s="178">
        <f>IF(N185="nulová",J185,0)</f>
        <v>0</v>
      </c>
      <c r="BJ185" s="17" t="s">
        <v>87</v>
      </c>
      <c r="BK185" s="178">
        <f>ROUND(I185*H185,2)</f>
        <v>0</v>
      </c>
      <c r="BL185" s="17" t="s">
        <v>159</v>
      </c>
      <c r="BM185" s="177" t="s">
        <v>561</v>
      </c>
    </row>
    <row r="186" s="2" customFormat="1">
      <c r="A186" s="36"/>
      <c r="B186" s="37"/>
      <c r="C186" s="36"/>
      <c r="D186" s="179" t="s">
        <v>167</v>
      </c>
      <c r="E186" s="36"/>
      <c r="F186" s="180" t="s">
        <v>362</v>
      </c>
      <c r="G186" s="36"/>
      <c r="H186" s="36"/>
      <c r="I186" s="181"/>
      <c r="J186" s="36"/>
      <c r="K186" s="36"/>
      <c r="L186" s="37"/>
      <c r="M186" s="182"/>
      <c r="N186" s="183"/>
      <c r="O186" s="75"/>
      <c r="P186" s="75"/>
      <c r="Q186" s="75"/>
      <c r="R186" s="75"/>
      <c r="S186" s="75"/>
      <c r="T186" s="7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7" t="s">
        <v>167</v>
      </c>
      <c r="AU186" s="17" t="s">
        <v>89</v>
      </c>
    </row>
    <row r="187" s="2" customFormat="1">
      <c r="A187" s="36"/>
      <c r="B187" s="37"/>
      <c r="C187" s="36"/>
      <c r="D187" s="179" t="s">
        <v>168</v>
      </c>
      <c r="E187" s="36"/>
      <c r="F187" s="184" t="s">
        <v>364</v>
      </c>
      <c r="G187" s="36"/>
      <c r="H187" s="36"/>
      <c r="I187" s="181"/>
      <c r="J187" s="36"/>
      <c r="K187" s="36"/>
      <c r="L187" s="37"/>
      <c r="M187" s="182"/>
      <c r="N187" s="183"/>
      <c r="O187" s="75"/>
      <c r="P187" s="75"/>
      <c r="Q187" s="75"/>
      <c r="R187" s="75"/>
      <c r="S187" s="75"/>
      <c r="T187" s="7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7" t="s">
        <v>168</v>
      </c>
      <c r="AU187" s="17" t="s">
        <v>89</v>
      </c>
    </row>
    <row r="188" s="12" customFormat="1">
      <c r="A188" s="12"/>
      <c r="B188" s="185"/>
      <c r="C188" s="12"/>
      <c r="D188" s="179" t="s">
        <v>170</v>
      </c>
      <c r="E188" s="186" t="s">
        <v>1</v>
      </c>
      <c r="F188" s="187" t="s">
        <v>562</v>
      </c>
      <c r="G188" s="12"/>
      <c r="H188" s="188">
        <v>1</v>
      </c>
      <c r="I188" s="189"/>
      <c r="J188" s="12"/>
      <c r="K188" s="12"/>
      <c r="L188" s="185"/>
      <c r="M188" s="190"/>
      <c r="N188" s="191"/>
      <c r="O188" s="191"/>
      <c r="P188" s="191"/>
      <c r="Q188" s="191"/>
      <c r="R188" s="191"/>
      <c r="S188" s="191"/>
      <c r="T188" s="19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186" t="s">
        <v>170</v>
      </c>
      <c r="AU188" s="186" t="s">
        <v>89</v>
      </c>
      <c r="AV188" s="12" t="s">
        <v>89</v>
      </c>
      <c r="AW188" s="12" t="s">
        <v>33</v>
      </c>
      <c r="AX188" s="12" t="s">
        <v>87</v>
      </c>
      <c r="AY188" s="186" t="s">
        <v>160</v>
      </c>
    </row>
    <row r="189" s="2" customFormat="1" ht="24.15" customHeight="1">
      <c r="A189" s="36"/>
      <c r="B189" s="164"/>
      <c r="C189" s="165" t="s">
        <v>329</v>
      </c>
      <c r="D189" s="165" t="s">
        <v>161</v>
      </c>
      <c r="E189" s="166" t="s">
        <v>369</v>
      </c>
      <c r="F189" s="167" t="s">
        <v>370</v>
      </c>
      <c r="G189" s="168" t="s">
        <v>356</v>
      </c>
      <c r="H189" s="169">
        <v>1</v>
      </c>
      <c r="I189" s="170"/>
      <c r="J189" s="171">
        <f>ROUND(I189*H189,2)</f>
        <v>0</v>
      </c>
      <c r="K189" s="172"/>
      <c r="L189" s="37"/>
      <c r="M189" s="173" t="s">
        <v>1</v>
      </c>
      <c r="N189" s="174" t="s">
        <v>44</v>
      </c>
      <c r="O189" s="75"/>
      <c r="P189" s="175">
        <f>O189*H189</f>
        <v>0</v>
      </c>
      <c r="Q189" s="175">
        <v>0</v>
      </c>
      <c r="R189" s="175">
        <f>Q189*H189</f>
        <v>0</v>
      </c>
      <c r="S189" s="175">
        <v>0</v>
      </c>
      <c r="T189" s="17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77" t="s">
        <v>159</v>
      </c>
      <c r="AT189" s="177" t="s">
        <v>161</v>
      </c>
      <c r="AU189" s="177" t="s">
        <v>89</v>
      </c>
      <c r="AY189" s="17" t="s">
        <v>160</v>
      </c>
      <c r="BE189" s="178">
        <f>IF(N189="základní",J189,0)</f>
        <v>0</v>
      </c>
      <c r="BF189" s="178">
        <f>IF(N189="snížená",J189,0)</f>
        <v>0</v>
      </c>
      <c r="BG189" s="178">
        <f>IF(N189="zákl. přenesená",J189,0)</f>
        <v>0</v>
      </c>
      <c r="BH189" s="178">
        <f>IF(N189="sníž. přenesená",J189,0)</f>
        <v>0</v>
      </c>
      <c r="BI189" s="178">
        <f>IF(N189="nulová",J189,0)</f>
        <v>0</v>
      </c>
      <c r="BJ189" s="17" t="s">
        <v>87</v>
      </c>
      <c r="BK189" s="178">
        <f>ROUND(I189*H189,2)</f>
        <v>0</v>
      </c>
      <c r="BL189" s="17" t="s">
        <v>159</v>
      </c>
      <c r="BM189" s="177" t="s">
        <v>563</v>
      </c>
    </row>
    <row r="190" s="2" customFormat="1">
      <c r="A190" s="36"/>
      <c r="B190" s="37"/>
      <c r="C190" s="36"/>
      <c r="D190" s="179" t="s">
        <v>167</v>
      </c>
      <c r="E190" s="36"/>
      <c r="F190" s="180" t="s">
        <v>370</v>
      </c>
      <c r="G190" s="36"/>
      <c r="H190" s="36"/>
      <c r="I190" s="181"/>
      <c r="J190" s="36"/>
      <c r="K190" s="36"/>
      <c r="L190" s="37"/>
      <c r="M190" s="182"/>
      <c r="N190" s="183"/>
      <c r="O190" s="75"/>
      <c r="P190" s="75"/>
      <c r="Q190" s="75"/>
      <c r="R190" s="75"/>
      <c r="S190" s="75"/>
      <c r="T190" s="7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7" t="s">
        <v>167</v>
      </c>
      <c r="AU190" s="17" t="s">
        <v>89</v>
      </c>
    </row>
    <row r="191" s="2" customFormat="1">
      <c r="A191" s="36"/>
      <c r="B191" s="37"/>
      <c r="C191" s="36"/>
      <c r="D191" s="179" t="s">
        <v>168</v>
      </c>
      <c r="E191" s="36"/>
      <c r="F191" s="184" t="s">
        <v>372</v>
      </c>
      <c r="G191" s="36"/>
      <c r="H191" s="36"/>
      <c r="I191" s="181"/>
      <c r="J191" s="36"/>
      <c r="K191" s="36"/>
      <c r="L191" s="37"/>
      <c r="M191" s="182"/>
      <c r="N191" s="183"/>
      <c r="O191" s="75"/>
      <c r="P191" s="75"/>
      <c r="Q191" s="75"/>
      <c r="R191" s="75"/>
      <c r="S191" s="75"/>
      <c r="T191" s="7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7" t="s">
        <v>168</v>
      </c>
      <c r="AU191" s="17" t="s">
        <v>89</v>
      </c>
    </row>
    <row r="192" s="12" customFormat="1">
      <c r="A192" s="12"/>
      <c r="B192" s="185"/>
      <c r="C192" s="12"/>
      <c r="D192" s="179" t="s">
        <v>170</v>
      </c>
      <c r="E192" s="186" t="s">
        <v>1</v>
      </c>
      <c r="F192" s="187" t="s">
        <v>562</v>
      </c>
      <c r="G192" s="12"/>
      <c r="H192" s="188">
        <v>1</v>
      </c>
      <c r="I192" s="189"/>
      <c r="J192" s="12"/>
      <c r="K192" s="12"/>
      <c r="L192" s="185"/>
      <c r="M192" s="190"/>
      <c r="N192" s="191"/>
      <c r="O192" s="191"/>
      <c r="P192" s="191"/>
      <c r="Q192" s="191"/>
      <c r="R192" s="191"/>
      <c r="S192" s="191"/>
      <c r="T192" s="19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186" t="s">
        <v>170</v>
      </c>
      <c r="AU192" s="186" t="s">
        <v>89</v>
      </c>
      <c r="AV192" s="12" t="s">
        <v>89</v>
      </c>
      <c r="AW192" s="12" t="s">
        <v>33</v>
      </c>
      <c r="AX192" s="12" t="s">
        <v>87</v>
      </c>
      <c r="AY192" s="186" t="s">
        <v>160</v>
      </c>
    </row>
    <row r="193" s="2" customFormat="1" ht="37.8" customHeight="1">
      <c r="A193" s="36"/>
      <c r="B193" s="164"/>
      <c r="C193" s="165" t="s">
        <v>336</v>
      </c>
      <c r="D193" s="165" t="s">
        <v>161</v>
      </c>
      <c r="E193" s="166" t="s">
        <v>373</v>
      </c>
      <c r="F193" s="167" t="s">
        <v>374</v>
      </c>
      <c r="G193" s="168" t="s">
        <v>356</v>
      </c>
      <c r="H193" s="169">
        <v>1</v>
      </c>
      <c r="I193" s="170"/>
      <c r="J193" s="171">
        <f>ROUND(I193*H193,2)</f>
        <v>0</v>
      </c>
      <c r="K193" s="172"/>
      <c r="L193" s="37"/>
      <c r="M193" s="173" t="s">
        <v>1</v>
      </c>
      <c r="N193" s="174" t="s">
        <v>44</v>
      </c>
      <c r="O193" s="75"/>
      <c r="P193" s="175">
        <f>O193*H193</f>
        <v>0</v>
      </c>
      <c r="Q193" s="175">
        <v>0</v>
      </c>
      <c r="R193" s="175">
        <f>Q193*H193</f>
        <v>0</v>
      </c>
      <c r="S193" s="175">
        <v>0</v>
      </c>
      <c r="T193" s="17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77" t="s">
        <v>159</v>
      </c>
      <c r="AT193" s="177" t="s">
        <v>161</v>
      </c>
      <c r="AU193" s="177" t="s">
        <v>89</v>
      </c>
      <c r="AY193" s="17" t="s">
        <v>160</v>
      </c>
      <c r="BE193" s="178">
        <f>IF(N193="základní",J193,0)</f>
        <v>0</v>
      </c>
      <c r="BF193" s="178">
        <f>IF(N193="snížená",J193,0)</f>
        <v>0</v>
      </c>
      <c r="BG193" s="178">
        <f>IF(N193="zákl. přenesená",J193,0)</f>
        <v>0</v>
      </c>
      <c r="BH193" s="178">
        <f>IF(N193="sníž. přenesená",J193,0)</f>
        <v>0</v>
      </c>
      <c r="BI193" s="178">
        <f>IF(N193="nulová",J193,0)</f>
        <v>0</v>
      </c>
      <c r="BJ193" s="17" t="s">
        <v>87</v>
      </c>
      <c r="BK193" s="178">
        <f>ROUND(I193*H193,2)</f>
        <v>0</v>
      </c>
      <c r="BL193" s="17" t="s">
        <v>159</v>
      </c>
      <c r="BM193" s="177" t="s">
        <v>564</v>
      </c>
    </row>
    <row r="194" s="2" customFormat="1">
      <c r="A194" s="36"/>
      <c r="B194" s="37"/>
      <c r="C194" s="36"/>
      <c r="D194" s="179" t="s">
        <v>167</v>
      </c>
      <c r="E194" s="36"/>
      <c r="F194" s="180" t="s">
        <v>374</v>
      </c>
      <c r="G194" s="36"/>
      <c r="H194" s="36"/>
      <c r="I194" s="181"/>
      <c r="J194" s="36"/>
      <c r="K194" s="36"/>
      <c r="L194" s="37"/>
      <c r="M194" s="182"/>
      <c r="N194" s="183"/>
      <c r="O194" s="75"/>
      <c r="P194" s="75"/>
      <c r="Q194" s="75"/>
      <c r="R194" s="75"/>
      <c r="S194" s="75"/>
      <c r="T194" s="7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7" t="s">
        <v>167</v>
      </c>
      <c r="AU194" s="17" t="s">
        <v>89</v>
      </c>
    </row>
    <row r="195" s="2" customFormat="1">
      <c r="A195" s="36"/>
      <c r="B195" s="37"/>
      <c r="C195" s="36"/>
      <c r="D195" s="179" t="s">
        <v>168</v>
      </c>
      <c r="E195" s="36"/>
      <c r="F195" s="184" t="s">
        <v>376</v>
      </c>
      <c r="G195" s="36"/>
      <c r="H195" s="36"/>
      <c r="I195" s="181"/>
      <c r="J195" s="36"/>
      <c r="K195" s="36"/>
      <c r="L195" s="37"/>
      <c r="M195" s="182"/>
      <c r="N195" s="183"/>
      <c r="O195" s="75"/>
      <c r="P195" s="75"/>
      <c r="Q195" s="75"/>
      <c r="R195" s="75"/>
      <c r="S195" s="75"/>
      <c r="T195" s="7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7" t="s">
        <v>168</v>
      </c>
      <c r="AU195" s="17" t="s">
        <v>89</v>
      </c>
    </row>
    <row r="196" s="12" customFormat="1">
      <c r="A196" s="12"/>
      <c r="B196" s="185"/>
      <c r="C196" s="12"/>
      <c r="D196" s="179" t="s">
        <v>170</v>
      </c>
      <c r="E196" s="186" t="s">
        <v>1</v>
      </c>
      <c r="F196" s="187" t="s">
        <v>87</v>
      </c>
      <c r="G196" s="12"/>
      <c r="H196" s="188">
        <v>1</v>
      </c>
      <c r="I196" s="189"/>
      <c r="J196" s="12"/>
      <c r="K196" s="12"/>
      <c r="L196" s="185"/>
      <c r="M196" s="190"/>
      <c r="N196" s="191"/>
      <c r="O196" s="191"/>
      <c r="P196" s="191"/>
      <c r="Q196" s="191"/>
      <c r="R196" s="191"/>
      <c r="S196" s="191"/>
      <c r="T196" s="19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186" t="s">
        <v>170</v>
      </c>
      <c r="AU196" s="186" t="s">
        <v>89</v>
      </c>
      <c r="AV196" s="12" t="s">
        <v>89</v>
      </c>
      <c r="AW196" s="12" t="s">
        <v>33</v>
      </c>
      <c r="AX196" s="12" t="s">
        <v>87</v>
      </c>
      <c r="AY196" s="186" t="s">
        <v>160</v>
      </c>
    </row>
    <row r="197" s="2" customFormat="1" ht="24.15" customHeight="1">
      <c r="A197" s="36"/>
      <c r="B197" s="164"/>
      <c r="C197" s="165" t="s">
        <v>341</v>
      </c>
      <c r="D197" s="165" t="s">
        <v>161</v>
      </c>
      <c r="E197" s="166" t="s">
        <v>468</v>
      </c>
      <c r="F197" s="167" t="s">
        <v>469</v>
      </c>
      <c r="G197" s="168" t="s">
        <v>266</v>
      </c>
      <c r="H197" s="169">
        <v>74</v>
      </c>
      <c r="I197" s="170"/>
      <c r="J197" s="171">
        <f>ROUND(I197*H197,2)</f>
        <v>0</v>
      </c>
      <c r="K197" s="172"/>
      <c r="L197" s="37"/>
      <c r="M197" s="173" t="s">
        <v>1</v>
      </c>
      <c r="N197" s="174" t="s">
        <v>44</v>
      </c>
      <c r="O197" s="75"/>
      <c r="P197" s="175">
        <f>O197*H197</f>
        <v>0</v>
      </c>
      <c r="Q197" s="175">
        <v>0</v>
      </c>
      <c r="R197" s="175">
        <f>Q197*H197</f>
        <v>0</v>
      </c>
      <c r="S197" s="175">
        <v>0</v>
      </c>
      <c r="T197" s="17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77" t="s">
        <v>159</v>
      </c>
      <c r="AT197" s="177" t="s">
        <v>161</v>
      </c>
      <c r="AU197" s="177" t="s">
        <v>89</v>
      </c>
      <c r="AY197" s="17" t="s">
        <v>160</v>
      </c>
      <c r="BE197" s="178">
        <f>IF(N197="základní",J197,0)</f>
        <v>0</v>
      </c>
      <c r="BF197" s="178">
        <f>IF(N197="snížená",J197,0)</f>
        <v>0</v>
      </c>
      <c r="BG197" s="178">
        <f>IF(N197="zákl. přenesená",J197,0)</f>
        <v>0</v>
      </c>
      <c r="BH197" s="178">
        <f>IF(N197="sníž. přenesená",J197,0)</f>
        <v>0</v>
      </c>
      <c r="BI197" s="178">
        <f>IF(N197="nulová",J197,0)</f>
        <v>0</v>
      </c>
      <c r="BJ197" s="17" t="s">
        <v>87</v>
      </c>
      <c r="BK197" s="178">
        <f>ROUND(I197*H197,2)</f>
        <v>0</v>
      </c>
      <c r="BL197" s="17" t="s">
        <v>159</v>
      </c>
      <c r="BM197" s="177" t="s">
        <v>565</v>
      </c>
    </row>
    <row r="198" s="2" customFormat="1">
      <c r="A198" s="36"/>
      <c r="B198" s="37"/>
      <c r="C198" s="36"/>
      <c r="D198" s="179" t="s">
        <v>167</v>
      </c>
      <c r="E198" s="36"/>
      <c r="F198" s="180" t="s">
        <v>469</v>
      </c>
      <c r="G198" s="36"/>
      <c r="H198" s="36"/>
      <c r="I198" s="181"/>
      <c r="J198" s="36"/>
      <c r="K198" s="36"/>
      <c r="L198" s="37"/>
      <c r="M198" s="182"/>
      <c r="N198" s="183"/>
      <c r="O198" s="75"/>
      <c r="P198" s="75"/>
      <c r="Q198" s="75"/>
      <c r="R198" s="75"/>
      <c r="S198" s="75"/>
      <c r="T198" s="7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7" t="s">
        <v>167</v>
      </c>
      <c r="AU198" s="17" t="s">
        <v>89</v>
      </c>
    </row>
    <row r="199" s="2" customFormat="1">
      <c r="A199" s="36"/>
      <c r="B199" s="37"/>
      <c r="C199" s="36"/>
      <c r="D199" s="179" t="s">
        <v>168</v>
      </c>
      <c r="E199" s="36"/>
      <c r="F199" s="184" t="s">
        <v>387</v>
      </c>
      <c r="G199" s="36"/>
      <c r="H199" s="36"/>
      <c r="I199" s="181"/>
      <c r="J199" s="36"/>
      <c r="K199" s="36"/>
      <c r="L199" s="37"/>
      <c r="M199" s="182"/>
      <c r="N199" s="183"/>
      <c r="O199" s="75"/>
      <c r="P199" s="75"/>
      <c r="Q199" s="75"/>
      <c r="R199" s="75"/>
      <c r="S199" s="75"/>
      <c r="T199" s="7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7" t="s">
        <v>168</v>
      </c>
      <c r="AU199" s="17" t="s">
        <v>89</v>
      </c>
    </row>
    <row r="200" s="12" customFormat="1">
      <c r="A200" s="12"/>
      <c r="B200" s="185"/>
      <c r="C200" s="12"/>
      <c r="D200" s="179" t="s">
        <v>170</v>
      </c>
      <c r="E200" s="186" t="s">
        <v>1</v>
      </c>
      <c r="F200" s="187" t="s">
        <v>566</v>
      </c>
      <c r="G200" s="12"/>
      <c r="H200" s="188">
        <v>74</v>
      </c>
      <c r="I200" s="189"/>
      <c r="J200" s="12"/>
      <c r="K200" s="12"/>
      <c r="L200" s="185"/>
      <c r="M200" s="190"/>
      <c r="N200" s="191"/>
      <c r="O200" s="191"/>
      <c r="P200" s="191"/>
      <c r="Q200" s="191"/>
      <c r="R200" s="191"/>
      <c r="S200" s="191"/>
      <c r="T200" s="19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186" t="s">
        <v>170</v>
      </c>
      <c r="AU200" s="186" t="s">
        <v>89</v>
      </c>
      <c r="AV200" s="12" t="s">
        <v>89</v>
      </c>
      <c r="AW200" s="12" t="s">
        <v>33</v>
      </c>
      <c r="AX200" s="12" t="s">
        <v>87</v>
      </c>
      <c r="AY200" s="186" t="s">
        <v>160</v>
      </c>
    </row>
    <row r="201" s="2" customFormat="1" ht="24.15" customHeight="1">
      <c r="A201" s="36"/>
      <c r="B201" s="164"/>
      <c r="C201" s="165" t="s">
        <v>347</v>
      </c>
      <c r="D201" s="165" t="s">
        <v>161</v>
      </c>
      <c r="E201" s="166" t="s">
        <v>384</v>
      </c>
      <c r="F201" s="167" t="s">
        <v>385</v>
      </c>
      <c r="G201" s="168" t="s">
        <v>266</v>
      </c>
      <c r="H201" s="169">
        <v>138.59999999999999</v>
      </c>
      <c r="I201" s="170"/>
      <c r="J201" s="171">
        <f>ROUND(I201*H201,2)</f>
        <v>0</v>
      </c>
      <c r="K201" s="172"/>
      <c r="L201" s="37"/>
      <c r="M201" s="173" t="s">
        <v>1</v>
      </c>
      <c r="N201" s="174" t="s">
        <v>44</v>
      </c>
      <c r="O201" s="75"/>
      <c r="P201" s="175">
        <f>O201*H201</f>
        <v>0</v>
      </c>
      <c r="Q201" s="175">
        <v>0</v>
      </c>
      <c r="R201" s="175">
        <f>Q201*H201</f>
        <v>0</v>
      </c>
      <c r="S201" s="175">
        <v>0</v>
      </c>
      <c r="T201" s="17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77" t="s">
        <v>159</v>
      </c>
      <c r="AT201" s="177" t="s">
        <v>161</v>
      </c>
      <c r="AU201" s="177" t="s">
        <v>89</v>
      </c>
      <c r="AY201" s="17" t="s">
        <v>160</v>
      </c>
      <c r="BE201" s="178">
        <f>IF(N201="základní",J201,0)</f>
        <v>0</v>
      </c>
      <c r="BF201" s="178">
        <f>IF(N201="snížená",J201,0)</f>
        <v>0</v>
      </c>
      <c r="BG201" s="178">
        <f>IF(N201="zákl. přenesená",J201,0)</f>
        <v>0</v>
      </c>
      <c r="BH201" s="178">
        <f>IF(N201="sníž. přenesená",J201,0)</f>
        <v>0</v>
      </c>
      <c r="BI201" s="178">
        <f>IF(N201="nulová",J201,0)</f>
        <v>0</v>
      </c>
      <c r="BJ201" s="17" t="s">
        <v>87</v>
      </c>
      <c r="BK201" s="178">
        <f>ROUND(I201*H201,2)</f>
        <v>0</v>
      </c>
      <c r="BL201" s="17" t="s">
        <v>159</v>
      </c>
      <c r="BM201" s="177" t="s">
        <v>386</v>
      </c>
    </row>
    <row r="202" s="2" customFormat="1">
      <c r="A202" s="36"/>
      <c r="B202" s="37"/>
      <c r="C202" s="36"/>
      <c r="D202" s="179" t="s">
        <v>167</v>
      </c>
      <c r="E202" s="36"/>
      <c r="F202" s="180" t="s">
        <v>385</v>
      </c>
      <c r="G202" s="36"/>
      <c r="H202" s="36"/>
      <c r="I202" s="181"/>
      <c r="J202" s="36"/>
      <c r="K202" s="36"/>
      <c r="L202" s="37"/>
      <c r="M202" s="182"/>
      <c r="N202" s="183"/>
      <c r="O202" s="75"/>
      <c r="P202" s="75"/>
      <c r="Q202" s="75"/>
      <c r="R202" s="75"/>
      <c r="S202" s="75"/>
      <c r="T202" s="7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7" t="s">
        <v>167</v>
      </c>
      <c r="AU202" s="17" t="s">
        <v>89</v>
      </c>
    </row>
    <row r="203" s="2" customFormat="1">
      <c r="A203" s="36"/>
      <c r="B203" s="37"/>
      <c r="C203" s="36"/>
      <c r="D203" s="179" t="s">
        <v>168</v>
      </c>
      <c r="E203" s="36"/>
      <c r="F203" s="184" t="s">
        <v>387</v>
      </c>
      <c r="G203" s="36"/>
      <c r="H203" s="36"/>
      <c r="I203" s="181"/>
      <c r="J203" s="36"/>
      <c r="K203" s="36"/>
      <c r="L203" s="37"/>
      <c r="M203" s="182"/>
      <c r="N203" s="183"/>
      <c r="O203" s="75"/>
      <c r="P203" s="75"/>
      <c r="Q203" s="75"/>
      <c r="R203" s="75"/>
      <c r="S203" s="75"/>
      <c r="T203" s="7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7" t="s">
        <v>168</v>
      </c>
      <c r="AU203" s="17" t="s">
        <v>89</v>
      </c>
    </row>
    <row r="204" s="12" customFormat="1">
      <c r="A204" s="12"/>
      <c r="B204" s="185"/>
      <c r="C204" s="12"/>
      <c r="D204" s="179" t="s">
        <v>170</v>
      </c>
      <c r="E204" s="186" t="s">
        <v>1</v>
      </c>
      <c r="F204" s="187" t="s">
        <v>567</v>
      </c>
      <c r="G204" s="12"/>
      <c r="H204" s="188">
        <v>138.59999999999999</v>
      </c>
      <c r="I204" s="189"/>
      <c r="J204" s="12"/>
      <c r="K204" s="12"/>
      <c r="L204" s="185"/>
      <c r="M204" s="190"/>
      <c r="N204" s="191"/>
      <c r="O204" s="191"/>
      <c r="P204" s="191"/>
      <c r="Q204" s="191"/>
      <c r="R204" s="191"/>
      <c r="S204" s="191"/>
      <c r="T204" s="19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186" t="s">
        <v>170</v>
      </c>
      <c r="AU204" s="186" t="s">
        <v>89</v>
      </c>
      <c r="AV204" s="12" t="s">
        <v>89</v>
      </c>
      <c r="AW204" s="12" t="s">
        <v>33</v>
      </c>
      <c r="AX204" s="12" t="s">
        <v>87</v>
      </c>
      <c r="AY204" s="186" t="s">
        <v>160</v>
      </c>
    </row>
    <row r="205" s="11" customFormat="1" ht="25.92" customHeight="1">
      <c r="A205" s="11"/>
      <c r="B205" s="153"/>
      <c r="C205" s="11"/>
      <c r="D205" s="154" t="s">
        <v>78</v>
      </c>
      <c r="E205" s="155" t="s">
        <v>157</v>
      </c>
      <c r="F205" s="155" t="s">
        <v>158</v>
      </c>
      <c r="G205" s="11"/>
      <c r="H205" s="11"/>
      <c r="I205" s="156"/>
      <c r="J205" s="157">
        <f>BK205</f>
        <v>0</v>
      </c>
      <c r="K205" s="11"/>
      <c r="L205" s="153"/>
      <c r="M205" s="158"/>
      <c r="N205" s="159"/>
      <c r="O205" s="159"/>
      <c r="P205" s="160">
        <f>SUM(P206:P215)</f>
        <v>0</v>
      </c>
      <c r="Q205" s="159"/>
      <c r="R205" s="160">
        <f>SUM(R206:R215)</f>
        <v>0</v>
      </c>
      <c r="S205" s="159"/>
      <c r="T205" s="161">
        <f>SUM(T206:T215)</f>
        <v>0</v>
      </c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R205" s="154" t="s">
        <v>159</v>
      </c>
      <c r="AT205" s="162" t="s">
        <v>78</v>
      </c>
      <c r="AU205" s="162" t="s">
        <v>79</v>
      </c>
      <c r="AY205" s="154" t="s">
        <v>160</v>
      </c>
      <c r="BK205" s="163">
        <f>SUM(BK206:BK215)</f>
        <v>0</v>
      </c>
    </row>
    <row r="206" s="2" customFormat="1" ht="21.75" customHeight="1">
      <c r="A206" s="36"/>
      <c r="B206" s="164"/>
      <c r="C206" s="165" t="s">
        <v>353</v>
      </c>
      <c r="D206" s="165" t="s">
        <v>161</v>
      </c>
      <c r="E206" s="166" t="s">
        <v>390</v>
      </c>
      <c r="F206" s="167" t="s">
        <v>391</v>
      </c>
      <c r="G206" s="168" t="s">
        <v>392</v>
      </c>
      <c r="H206" s="169">
        <v>59.299999999999997</v>
      </c>
      <c r="I206" s="170"/>
      <c r="J206" s="171">
        <f>ROUND(I206*H206,2)</f>
        <v>0</v>
      </c>
      <c r="K206" s="172"/>
      <c r="L206" s="37"/>
      <c r="M206" s="173" t="s">
        <v>1</v>
      </c>
      <c r="N206" s="174" t="s">
        <v>44</v>
      </c>
      <c r="O206" s="75"/>
      <c r="P206" s="175">
        <f>O206*H206</f>
        <v>0</v>
      </c>
      <c r="Q206" s="175">
        <v>0</v>
      </c>
      <c r="R206" s="175">
        <f>Q206*H206</f>
        <v>0</v>
      </c>
      <c r="S206" s="175">
        <v>0</v>
      </c>
      <c r="T206" s="17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77" t="s">
        <v>165</v>
      </c>
      <c r="AT206" s="177" t="s">
        <v>161</v>
      </c>
      <c r="AU206" s="177" t="s">
        <v>87</v>
      </c>
      <c r="AY206" s="17" t="s">
        <v>160</v>
      </c>
      <c r="BE206" s="178">
        <f>IF(N206="základní",J206,0)</f>
        <v>0</v>
      </c>
      <c r="BF206" s="178">
        <f>IF(N206="snížená",J206,0)</f>
        <v>0</v>
      </c>
      <c r="BG206" s="178">
        <f>IF(N206="zákl. přenesená",J206,0)</f>
        <v>0</v>
      </c>
      <c r="BH206" s="178">
        <f>IF(N206="sníž. přenesená",J206,0)</f>
        <v>0</v>
      </c>
      <c r="BI206" s="178">
        <f>IF(N206="nulová",J206,0)</f>
        <v>0</v>
      </c>
      <c r="BJ206" s="17" t="s">
        <v>87</v>
      </c>
      <c r="BK206" s="178">
        <f>ROUND(I206*H206,2)</f>
        <v>0</v>
      </c>
      <c r="BL206" s="17" t="s">
        <v>165</v>
      </c>
      <c r="BM206" s="177" t="s">
        <v>393</v>
      </c>
    </row>
    <row r="207" s="2" customFormat="1">
      <c r="A207" s="36"/>
      <c r="B207" s="37"/>
      <c r="C207" s="36"/>
      <c r="D207" s="179" t="s">
        <v>167</v>
      </c>
      <c r="E207" s="36"/>
      <c r="F207" s="180" t="s">
        <v>391</v>
      </c>
      <c r="G207" s="36"/>
      <c r="H207" s="36"/>
      <c r="I207" s="181"/>
      <c r="J207" s="36"/>
      <c r="K207" s="36"/>
      <c r="L207" s="37"/>
      <c r="M207" s="182"/>
      <c r="N207" s="183"/>
      <c r="O207" s="75"/>
      <c r="P207" s="75"/>
      <c r="Q207" s="75"/>
      <c r="R207" s="75"/>
      <c r="S207" s="75"/>
      <c r="T207" s="7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7" t="s">
        <v>167</v>
      </c>
      <c r="AU207" s="17" t="s">
        <v>87</v>
      </c>
    </row>
    <row r="208" s="2" customFormat="1">
      <c r="A208" s="36"/>
      <c r="B208" s="37"/>
      <c r="C208" s="36"/>
      <c r="D208" s="179" t="s">
        <v>168</v>
      </c>
      <c r="E208" s="36"/>
      <c r="F208" s="184" t="s">
        <v>394</v>
      </c>
      <c r="G208" s="36"/>
      <c r="H208" s="36"/>
      <c r="I208" s="181"/>
      <c r="J208" s="36"/>
      <c r="K208" s="36"/>
      <c r="L208" s="37"/>
      <c r="M208" s="182"/>
      <c r="N208" s="183"/>
      <c r="O208" s="75"/>
      <c r="P208" s="75"/>
      <c r="Q208" s="75"/>
      <c r="R208" s="75"/>
      <c r="S208" s="75"/>
      <c r="T208" s="7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7" t="s">
        <v>168</v>
      </c>
      <c r="AU208" s="17" t="s">
        <v>87</v>
      </c>
    </row>
    <row r="209" s="2" customFormat="1">
      <c r="A209" s="36"/>
      <c r="B209" s="37"/>
      <c r="C209" s="36"/>
      <c r="D209" s="179" t="s">
        <v>175</v>
      </c>
      <c r="E209" s="36"/>
      <c r="F209" s="184" t="s">
        <v>395</v>
      </c>
      <c r="G209" s="36"/>
      <c r="H209" s="36"/>
      <c r="I209" s="181"/>
      <c r="J209" s="36"/>
      <c r="K209" s="36"/>
      <c r="L209" s="37"/>
      <c r="M209" s="182"/>
      <c r="N209" s="183"/>
      <c r="O209" s="75"/>
      <c r="P209" s="75"/>
      <c r="Q209" s="75"/>
      <c r="R209" s="75"/>
      <c r="S209" s="75"/>
      <c r="T209" s="7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7" t="s">
        <v>175</v>
      </c>
      <c r="AU209" s="17" t="s">
        <v>87</v>
      </c>
    </row>
    <row r="210" s="12" customFormat="1">
      <c r="A210" s="12"/>
      <c r="B210" s="185"/>
      <c r="C210" s="12"/>
      <c r="D210" s="179" t="s">
        <v>170</v>
      </c>
      <c r="E210" s="186" t="s">
        <v>1</v>
      </c>
      <c r="F210" s="187" t="s">
        <v>568</v>
      </c>
      <c r="G210" s="12"/>
      <c r="H210" s="188">
        <v>59.299999999999997</v>
      </c>
      <c r="I210" s="189"/>
      <c r="J210" s="12"/>
      <c r="K210" s="12"/>
      <c r="L210" s="185"/>
      <c r="M210" s="190"/>
      <c r="N210" s="191"/>
      <c r="O210" s="191"/>
      <c r="P210" s="191"/>
      <c r="Q210" s="191"/>
      <c r="R210" s="191"/>
      <c r="S210" s="191"/>
      <c r="T210" s="19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186" t="s">
        <v>170</v>
      </c>
      <c r="AU210" s="186" t="s">
        <v>87</v>
      </c>
      <c r="AV210" s="12" t="s">
        <v>89</v>
      </c>
      <c r="AW210" s="12" t="s">
        <v>33</v>
      </c>
      <c r="AX210" s="12" t="s">
        <v>87</v>
      </c>
      <c r="AY210" s="186" t="s">
        <v>160</v>
      </c>
    </row>
    <row r="211" s="2" customFormat="1" ht="24.15" customHeight="1">
      <c r="A211" s="36"/>
      <c r="B211" s="164"/>
      <c r="C211" s="165" t="s">
        <v>360</v>
      </c>
      <c r="D211" s="165" t="s">
        <v>161</v>
      </c>
      <c r="E211" s="166" t="s">
        <v>399</v>
      </c>
      <c r="F211" s="167" t="s">
        <v>400</v>
      </c>
      <c r="G211" s="168" t="s">
        <v>392</v>
      </c>
      <c r="H211" s="169">
        <v>103.68000000000001</v>
      </c>
      <c r="I211" s="170"/>
      <c r="J211" s="171">
        <f>ROUND(I211*H211,2)</f>
        <v>0</v>
      </c>
      <c r="K211" s="172"/>
      <c r="L211" s="37"/>
      <c r="M211" s="173" t="s">
        <v>1</v>
      </c>
      <c r="N211" s="174" t="s">
        <v>44</v>
      </c>
      <c r="O211" s="75"/>
      <c r="P211" s="175">
        <f>O211*H211</f>
        <v>0</v>
      </c>
      <c r="Q211" s="175">
        <v>0</v>
      </c>
      <c r="R211" s="175">
        <f>Q211*H211</f>
        <v>0</v>
      </c>
      <c r="S211" s="175">
        <v>0</v>
      </c>
      <c r="T211" s="17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77" t="s">
        <v>165</v>
      </c>
      <c r="AT211" s="177" t="s">
        <v>161</v>
      </c>
      <c r="AU211" s="177" t="s">
        <v>87</v>
      </c>
      <c r="AY211" s="17" t="s">
        <v>160</v>
      </c>
      <c r="BE211" s="178">
        <f>IF(N211="základní",J211,0)</f>
        <v>0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17" t="s">
        <v>87</v>
      </c>
      <c r="BK211" s="178">
        <f>ROUND(I211*H211,2)</f>
        <v>0</v>
      </c>
      <c r="BL211" s="17" t="s">
        <v>165</v>
      </c>
      <c r="BM211" s="177" t="s">
        <v>401</v>
      </c>
    </row>
    <row r="212" s="2" customFormat="1">
      <c r="A212" s="36"/>
      <c r="B212" s="37"/>
      <c r="C212" s="36"/>
      <c r="D212" s="179" t="s">
        <v>167</v>
      </c>
      <c r="E212" s="36"/>
      <c r="F212" s="180" t="s">
        <v>400</v>
      </c>
      <c r="G212" s="36"/>
      <c r="H212" s="36"/>
      <c r="I212" s="181"/>
      <c r="J212" s="36"/>
      <c r="K212" s="36"/>
      <c r="L212" s="37"/>
      <c r="M212" s="182"/>
      <c r="N212" s="183"/>
      <c r="O212" s="75"/>
      <c r="P212" s="75"/>
      <c r="Q212" s="75"/>
      <c r="R212" s="75"/>
      <c r="S212" s="75"/>
      <c r="T212" s="7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7" t="s">
        <v>167</v>
      </c>
      <c r="AU212" s="17" t="s">
        <v>87</v>
      </c>
    </row>
    <row r="213" s="2" customFormat="1">
      <c r="A213" s="36"/>
      <c r="B213" s="37"/>
      <c r="C213" s="36"/>
      <c r="D213" s="179" t="s">
        <v>168</v>
      </c>
      <c r="E213" s="36"/>
      <c r="F213" s="184" t="s">
        <v>394</v>
      </c>
      <c r="G213" s="36"/>
      <c r="H213" s="36"/>
      <c r="I213" s="181"/>
      <c r="J213" s="36"/>
      <c r="K213" s="36"/>
      <c r="L213" s="37"/>
      <c r="M213" s="182"/>
      <c r="N213" s="183"/>
      <c r="O213" s="75"/>
      <c r="P213" s="75"/>
      <c r="Q213" s="75"/>
      <c r="R213" s="75"/>
      <c r="S213" s="75"/>
      <c r="T213" s="7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7" t="s">
        <v>168</v>
      </c>
      <c r="AU213" s="17" t="s">
        <v>87</v>
      </c>
    </row>
    <row r="214" s="2" customFormat="1">
      <c r="A214" s="36"/>
      <c r="B214" s="37"/>
      <c r="C214" s="36"/>
      <c r="D214" s="179" t="s">
        <v>175</v>
      </c>
      <c r="E214" s="36"/>
      <c r="F214" s="184" t="s">
        <v>395</v>
      </c>
      <c r="G214" s="36"/>
      <c r="H214" s="36"/>
      <c r="I214" s="181"/>
      <c r="J214" s="36"/>
      <c r="K214" s="36"/>
      <c r="L214" s="37"/>
      <c r="M214" s="182"/>
      <c r="N214" s="183"/>
      <c r="O214" s="75"/>
      <c r="P214" s="75"/>
      <c r="Q214" s="75"/>
      <c r="R214" s="75"/>
      <c r="S214" s="75"/>
      <c r="T214" s="7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7" t="s">
        <v>175</v>
      </c>
      <c r="AU214" s="17" t="s">
        <v>87</v>
      </c>
    </row>
    <row r="215" s="12" customFormat="1">
      <c r="A215" s="12"/>
      <c r="B215" s="185"/>
      <c r="C215" s="12"/>
      <c r="D215" s="179" t="s">
        <v>170</v>
      </c>
      <c r="E215" s="186" t="s">
        <v>1</v>
      </c>
      <c r="F215" s="187" t="s">
        <v>569</v>
      </c>
      <c r="G215" s="12"/>
      <c r="H215" s="188">
        <v>103.68000000000001</v>
      </c>
      <c r="I215" s="189"/>
      <c r="J215" s="12"/>
      <c r="K215" s="12"/>
      <c r="L215" s="185"/>
      <c r="M215" s="193"/>
      <c r="N215" s="194"/>
      <c r="O215" s="194"/>
      <c r="P215" s="194"/>
      <c r="Q215" s="194"/>
      <c r="R215" s="194"/>
      <c r="S215" s="194"/>
      <c r="T215" s="195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186" t="s">
        <v>170</v>
      </c>
      <c r="AU215" s="186" t="s">
        <v>87</v>
      </c>
      <c r="AV215" s="12" t="s">
        <v>89</v>
      </c>
      <c r="AW215" s="12" t="s">
        <v>33</v>
      </c>
      <c r="AX215" s="12" t="s">
        <v>87</v>
      </c>
      <c r="AY215" s="186" t="s">
        <v>160</v>
      </c>
    </row>
    <row r="216" s="2" customFormat="1" ht="6.96" customHeight="1">
      <c r="A216" s="36"/>
      <c r="B216" s="58"/>
      <c r="C216" s="59"/>
      <c r="D216" s="59"/>
      <c r="E216" s="59"/>
      <c r="F216" s="59"/>
      <c r="G216" s="59"/>
      <c r="H216" s="59"/>
      <c r="I216" s="59"/>
      <c r="J216" s="59"/>
      <c r="K216" s="59"/>
      <c r="L216" s="37"/>
      <c r="M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</row>
  </sheetData>
  <autoFilter ref="C122:K21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131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570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ROUND(J122,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ROUND((SUM(BE122:BE173)),  2)</f>
        <v>0</v>
      </c>
      <c r="G33" s="36"/>
      <c r="H33" s="36"/>
      <c r="I33" s="126">
        <v>0.20999999999999999</v>
      </c>
      <c r="J33" s="125">
        <f>ROUND(((SUM(BE122:BE173))*I33),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ROUND((SUM(BF122:BF173)),  2)</f>
        <v>0</v>
      </c>
      <c r="G34" s="36"/>
      <c r="H34" s="36"/>
      <c r="I34" s="126">
        <v>0.12</v>
      </c>
      <c r="J34" s="125">
        <f>ROUND(((SUM(BF122:BF173))*I34),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ROUND((SUM(BG122:BG173)),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ROUND((SUM(BH122:BH173)),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ROUND((SUM(BI122:BI173)),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102.5 - Chodník - Úsek 5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J122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242</v>
      </c>
      <c r="E97" s="140"/>
      <c r="F97" s="140"/>
      <c r="G97" s="140"/>
      <c r="H97" s="140"/>
      <c r="I97" s="140"/>
      <c r="J97" s="141">
        <f>J123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196"/>
      <c r="C98" s="13"/>
      <c r="D98" s="197" t="s">
        <v>243</v>
      </c>
      <c r="E98" s="198"/>
      <c r="F98" s="198"/>
      <c r="G98" s="198"/>
      <c r="H98" s="198"/>
      <c r="I98" s="198"/>
      <c r="J98" s="199">
        <f>J124</f>
        <v>0</v>
      </c>
      <c r="K98" s="13"/>
      <c r="L98" s="196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196"/>
      <c r="C99" s="13"/>
      <c r="D99" s="197" t="s">
        <v>244</v>
      </c>
      <c r="E99" s="198"/>
      <c r="F99" s="198"/>
      <c r="G99" s="198"/>
      <c r="H99" s="198"/>
      <c r="I99" s="198"/>
      <c r="J99" s="199">
        <f>J134</f>
        <v>0</v>
      </c>
      <c r="K99" s="13"/>
      <c r="L99" s="196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196"/>
      <c r="C100" s="13"/>
      <c r="D100" s="197" t="s">
        <v>247</v>
      </c>
      <c r="E100" s="198"/>
      <c r="F100" s="198"/>
      <c r="G100" s="198"/>
      <c r="H100" s="198"/>
      <c r="I100" s="198"/>
      <c r="J100" s="199">
        <f>J140</f>
        <v>0</v>
      </c>
      <c r="K100" s="13"/>
      <c r="L100" s="196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13" customFormat="1" ht="19.92" customHeight="1">
      <c r="A101" s="13"/>
      <c r="B101" s="196"/>
      <c r="C101" s="13"/>
      <c r="D101" s="197" t="s">
        <v>249</v>
      </c>
      <c r="E101" s="198"/>
      <c r="F101" s="198"/>
      <c r="G101" s="198"/>
      <c r="H101" s="198"/>
      <c r="I101" s="198"/>
      <c r="J101" s="199">
        <f>J154</f>
        <v>0</v>
      </c>
      <c r="K101" s="13"/>
      <c r="L101" s="196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9" customFormat="1" ht="24.96" customHeight="1">
      <c r="A102" s="9"/>
      <c r="B102" s="138"/>
      <c r="C102" s="9"/>
      <c r="D102" s="139" t="s">
        <v>143</v>
      </c>
      <c r="E102" s="140"/>
      <c r="F102" s="140"/>
      <c r="G102" s="140"/>
      <c r="H102" s="140"/>
      <c r="I102" s="140"/>
      <c r="J102" s="141">
        <f>J163</f>
        <v>0</v>
      </c>
      <c r="K102" s="9"/>
      <c r="L102" s="13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6"/>
      <c r="B103" s="37"/>
      <c r="C103" s="36"/>
      <c r="D103" s="36"/>
      <c r="E103" s="36"/>
      <c r="F103" s="36"/>
      <c r="G103" s="36"/>
      <c r="H103" s="36"/>
      <c r="I103" s="36"/>
      <c r="J103" s="36"/>
      <c r="K103" s="36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144</v>
      </c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6"/>
      <c r="D112" s="36"/>
      <c r="E112" s="119" t="str">
        <f>E7</f>
        <v>III/3489 Lípa - průtah, PD - Chodník a parkovací stání</v>
      </c>
      <c r="F112" s="30"/>
      <c r="G112" s="30"/>
      <c r="H112" s="30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136</v>
      </c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6"/>
      <c r="D114" s="36"/>
      <c r="E114" s="65" t="str">
        <f>E9</f>
        <v>SO 102.5 - Chodník - Úsek 5</v>
      </c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6"/>
      <c r="E116" s="36"/>
      <c r="F116" s="25" t="str">
        <f>F12</f>
        <v xml:space="preserve"> </v>
      </c>
      <c r="G116" s="36"/>
      <c r="H116" s="36"/>
      <c r="I116" s="30" t="s">
        <v>22</v>
      </c>
      <c r="J116" s="67" t="str">
        <f>IF(J12="","",J12)</f>
        <v>30. 9. 2024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6"/>
      <c r="E118" s="36"/>
      <c r="F118" s="25" t="str">
        <f>E15</f>
        <v>Obec Lípa</v>
      </c>
      <c r="G118" s="36"/>
      <c r="H118" s="36"/>
      <c r="I118" s="30" t="s">
        <v>32</v>
      </c>
      <c r="J118" s="34" t="str">
        <f>E21</f>
        <v xml:space="preserve"> 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30</v>
      </c>
      <c r="D119" s="36"/>
      <c r="E119" s="36"/>
      <c r="F119" s="25" t="str">
        <f>IF(E18="","",E18)</f>
        <v>Vyplň údaj</v>
      </c>
      <c r="G119" s="36"/>
      <c r="H119" s="36"/>
      <c r="I119" s="30" t="s">
        <v>34</v>
      </c>
      <c r="J119" s="34" t="str">
        <f>E24</f>
        <v>FORVIA CZ, s.r.o.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6"/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0" customFormat="1" ht="29.28" customHeight="1">
      <c r="A121" s="142"/>
      <c r="B121" s="143"/>
      <c r="C121" s="144" t="s">
        <v>145</v>
      </c>
      <c r="D121" s="145" t="s">
        <v>64</v>
      </c>
      <c r="E121" s="145" t="s">
        <v>60</v>
      </c>
      <c r="F121" s="145" t="s">
        <v>61</v>
      </c>
      <c r="G121" s="145" t="s">
        <v>146</v>
      </c>
      <c r="H121" s="145" t="s">
        <v>147</v>
      </c>
      <c r="I121" s="145" t="s">
        <v>148</v>
      </c>
      <c r="J121" s="146" t="s">
        <v>140</v>
      </c>
      <c r="K121" s="147" t="s">
        <v>149</v>
      </c>
      <c r="L121" s="148"/>
      <c r="M121" s="84" t="s">
        <v>1</v>
      </c>
      <c r="N121" s="85" t="s">
        <v>43</v>
      </c>
      <c r="O121" s="85" t="s">
        <v>150</v>
      </c>
      <c r="P121" s="85" t="s">
        <v>151</v>
      </c>
      <c r="Q121" s="85" t="s">
        <v>152</v>
      </c>
      <c r="R121" s="85" t="s">
        <v>153</v>
      </c>
      <c r="S121" s="85" t="s">
        <v>154</v>
      </c>
      <c r="T121" s="86" t="s">
        <v>155</v>
      </c>
      <c r="U121" s="142"/>
      <c r="V121" s="142"/>
      <c r="W121" s="142"/>
      <c r="X121" s="142"/>
      <c r="Y121" s="142"/>
      <c r="Z121" s="142"/>
      <c r="AA121" s="142"/>
      <c r="AB121" s="142"/>
      <c r="AC121" s="142"/>
      <c r="AD121" s="142"/>
      <c r="AE121" s="142"/>
    </row>
    <row r="122" s="2" customFormat="1" ht="22.8" customHeight="1">
      <c r="A122" s="36"/>
      <c r="B122" s="37"/>
      <c r="C122" s="91" t="s">
        <v>156</v>
      </c>
      <c r="D122" s="36"/>
      <c r="E122" s="36"/>
      <c r="F122" s="36"/>
      <c r="G122" s="36"/>
      <c r="H122" s="36"/>
      <c r="I122" s="36"/>
      <c r="J122" s="149">
        <f>BK122</f>
        <v>0</v>
      </c>
      <c r="K122" s="36"/>
      <c r="L122" s="37"/>
      <c r="M122" s="87"/>
      <c r="N122" s="71"/>
      <c r="O122" s="88"/>
      <c r="P122" s="150">
        <f>P123+P163</f>
        <v>0</v>
      </c>
      <c r="Q122" s="88"/>
      <c r="R122" s="150">
        <f>R123+R163</f>
        <v>0</v>
      </c>
      <c r="S122" s="88"/>
      <c r="T122" s="151">
        <f>T123+T163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78</v>
      </c>
      <c r="AU122" s="17" t="s">
        <v>142</v>
      </c>
      <c r="BK122" s="152">
        <f>BK123+BK163</f>
        <v>0</v>
      </c>
    </row>
    <row r="123" s="11" customFormat="1" ht="25.92" customHeight="1">
      <c r="A123" s="11"/>
      <c r="B123" s="153"/>
      <c r="C123" s="11"/>
      <c r="D123" s="154" t="s">
        <v>78</v>
      </c>
      <c r="E123" s="155" t="s">
        <v>250</v>
      </c>
      <c r="F123" s="155" t="s">
        <v>251</v>
      </c>
      <c r="G123" s="11"/>
      <c r="H123" s="11"/>
      <c r="I123" s="156"/>
      <c r="J123" s="157">
        <f>BK123</f>
        <v>0</v>
      </c>
      <c r="K123" s="11"/>
      <c r="L123" s="153"/>
      <c r="M123" s="158"/>
      <c r="N123" s="159"/>
      <c r="O123" s="159"/>
      <c r="P123" s="160">
        <f>P124+P134+P140+P154</f>
        <v>0</v>
      </c>
      <c r="Q123" s="159"/>
      <c r="R123" s="160">
        <f>R124+R134+R140+R154</f>
        <v>0</v>
      </c>
      <c r="S123" s="159"/>
      <c r="T123" s="161">
        <f>T124+T134+T140+T154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54" t="s">
        <v>87</v>
      </c>
      <c r="AT123" s="162" t="s">
        <v>78</v>
      </c>
      <c r="AU123" s="162" t="s">
        <v>79</v>
      </c>
      <c r="AY123" s="154" t="s">
        <v>160</v>
      </c>
      <c r="BK123" s="163">
        <f>BK124+BK134+BK140+BK154</f>
        <v>0</v>
      </c>
    </row>
    <row r="124" s="11" customFormat="1" ht="22.8" customHeight="1">
      <c r="A124" s="11"/>
      <c r="B124" s="153"/>
      <c r="C124" s="11"/>
      <c r="D124" s="154" t="s">
        <v>78</v>
      </c>
      <c r="E124" s="200" t="s">
        <v>87</v>
      </c>
      <c r="F124" s="200" t="s">
        <v>252</v>
      </c>
      <c r="G124" s="11"/>
      <c r="H124" s="11"/>
      <c r="I124" s="156"/>
      <c r="J124" s="201">
        <f>BK124</f>
        <v>0</v>
      </c>
      <c r="K124" s="11"/>
      <c r="L124" s="153"/>
      <c r="M124" s="158"/>
      <c r="N124" s="159"/>
      <c r="O124" s="159"/>
      <c r="P124" s="160">
        <f>SUM(P125:P133)</f>
        <v>0</v>
      </c>
      <c r="Q124" s="159"/>
      <c r="R124" s="160">
        <f>SUM(R125:R133)</f>
        <v>0</v>
      </c>
      <c r="S124" s="159"/>
      <c r="T124" s="161">
        <f>SUM(T125:T133)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54" t="s">
        <v>87</v>
      </c>
      <c r="AT124" s="162" t="s">
        <v>78</v>
      </c>
      <c r="AU124" s="162" t="s">
        <v>87</v>
      </c>
      <c r="AY124" s="154" t="s">
        <v>160</v>
      </c>
      <c r="BK124" s="163">
        <f>SUM(BK125:BK133)</f>
        <v>0</v>
      </c>
    </row>
    <row r="125" s="2" customFormat="1" ht="24.15" customHeight="1">
      <c r="A125" s="36"/>
      <c r="B125" s="164"/>
      <c r="C125" s="165" t="s">
        <v>87</v>
      </c>
      <c r="D125" s="165" t="s">
        <v>161</v>
      </c>
      <c r="E125" s="166" t="s">
        <v>253</v>
      </c>
      <c r="F125" s="167" t="s">
        <v>254</v>
      </c>
      <c r="G125" s="168" t="s">
        <v>255</v>
      </c>
      <c r="H125" s="169">
        <v>4.4000000000000004</v>
      </c>
      <c r="I125" s="170"/>
      <c r="J125" s="171">
        <f>ROUND(I125*H125,2)</f>
        <v>0</v>
      </c>
      <c r="K125" s="172"/>
      <c r="L125" s="37"/>
      <c r="M125" s="173" t="s">
        <v>1</v>
      </c>
      <c r="N125" s="174" t="s">
        <v>44</v>
      </c>
      <c r="O125" s="75"/>
      <c r="P125" s="175">
        <f>O125*H125</f>
        <v>0</v>
      </c>
      <c r="Q125" s="175">
        <v>0</v>
      </c>
      <c r="R125" s="175">
        <f>Q125*H125</f>
        <v>0</v>
      </c>
      <c r="S125" s="175">
        <v>0</v>
      </c>
      <c r="T125" s="17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77" t="s">
        <v>159</v>
      </c>
      <c r="AT125" s="177" t="s">
        <v>161</v>
      </c>
      <c r="AU125" s="177" t="s">
        <v>89</v>
      </c>
      <c r="AY125" s="17" t="s">
        <v>160</v>
      </c>
      <c r="BE125" s="178">
        <f>IF(N125="základní",J125,0)</f>
        <v>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17" t="s">
        <v>87</v>
      </c>
      <c r="BK125" s="178">
        <f>ROUND(I125*H125,2)</f>
        <v>0</v>
      </c>
      <c r="BL125" s="17" t="s">
        <v>159</v>
      </c>
      <c r="BM125" s="177" t="s">
        <v>256</v>
      </c>
    </row>
    <row r="126" s="2" customFormat="1">
      <c r="A126" s="36"/>
      <c r="B126" s="37"/>
      <c r="C126" s="36"/>
      <c r="D126" s="179" t="s">
        <v>167</v>
      </c>
      <c r="E126" s="36"/>
      <c r="F126" s="180" t="s">
        <v>254</v>
      </c>
      <c r="G126" s="36"/>
      <c r="H126" s="36"/>
      <c r="I126" s="181"/>
      <c r="J126" s="36"/>
      <c r="K126" s="36"/>
      <c r="L126" s="37"/>
      <c r="M126" s="182"/>
      <c r="N126" s="183"/>
      <c r="O126" s="75"/>
      <c r="P126" s="75"/>
      <c r="Q126" s="75"/>
      <c r="R126" s="75"/>
      <c r="S126" s="75"/>
      <c r="T126" s="7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167</v>
      </c>
      <c r="AU126" s="17" t="s">
        <v>89</v>
      </c>
    </row>
    <row r="127" s="2" customFormat="1">
      <c r="A127" s="36"/>
      <c r="B127" s="37"/>
      <c r="C127" s="36"/>
      <c r="D127" s="179" t="s">
        <v>168</v>
      </c>
      <c r="E127" s="36"/>
      <c r="F127" s="184" t="s">
        <v>257</v>
      </c>
      <c r="G127" s="36"/>
      <c r="H127" s="36"/>
      <c r="I127" s="181"/>
      <c r="J127" s="36"/>
      <c r="K127" s="36"/>
      <c r="L127" s="37"/>
      <c r="M127" s="182"/>
      <c r="N127" s="183"/>
      <c r="O127" s="75"/>
      <c r="P127" s="75"/>
      <c r="Q127" s="75"/>
      <c r="R127" s="75"/>
      <c r="S127" s="75"/>
      <c r="T127" s="7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7" t="s">
        <v>168</v>
      </c>
      <c r="AU127" s="17" t="s">
        <v>89</v>
      </c>
    </row>
    <row r="128" s="12" customFormat="1">
      <c r="A128" s="12"/>
      <c r="B128" s="185"/>
      <c r="C128" s="12"/>
      <c r="D128" s="179" t="s">
        <v>170</v>
      </c>
      <c r="E128" s="186" t="s">
        <v>1</v>
      </c>
      <c r="F128" s="187" t="s">
        <v>571</v>
      </c>
      <c r="G128" s="12"/>
      <c r="H128" s="188">
        <v>4.4000000000000004</v>
      </c>
      <c r="I128" s="189"/>
      <c r="J128" s="12"/>
      <c r="K128" s="12"/>
      <c r="L128" s="185"/>
      <c r="M128" s="190"/>
      <c r="N128" s="191"/>
      <c r="O128" s="191"/>
      <c r="P128" s="191"/>
      <c r="Q128" s="191"/>
      <c r="R128" s="191"/>
      <c r="S128" s="191"/>
      <c r="T128" s="19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186" t="s">
        <v>170</v>
      </c>
      <c r="AU128" s="186" t="s">
        <v>89</v>
      </c>
      <c r="AV128" s="12" t="s">
        <v>89</v>
      </c>
      <c r="AW128" s="12" t="s">
        <v>33</v>
      </c>
      <c r="AX128" s="12" t="s">
        <v>87</v>
      </c>
      <c r="AY128" s="186" t="s">
        <v>160</v>
      </c>
    </row>
    <row r="129" s="2" customFormat="1" ht="24.15" customHeight="1">
      <c r="A129" s="36"/>
      <c r="B129" s="164"/>
      <c r="C129" s="165" t="s">
        <v>89</v>
      </c>
      <c r="D129" s="165" t="s">
        <v>161</v>
      </c>
      <c r="E129" s="166" t="s">
        <v>259</v>
      </c>
      <c r="F129" s="167" t="s">
        <v>254</v>
      </c>
      <c r="G129" s="168" t="s">
        <v>255</v>
      </c>
      <c r="H129" s="169">
        <v>8.8000000000000007</v>
      </c>
      <c r="I129" s="170"/>
      <c r="J129" s="171">
        <f>ROUND(I129*H129,2)</f>
        <v>0</v>
      </c>
      <c r="K129" s="172"/>
      <c r="L129" s="37"/>
      <c r="M129" s="173" t="s">
        <v>1</v>
      </c>
      <c r="N129" s="174" t="s">
        <v>44</v>
      </c>
      <c r="O129" s="75"/>
      <c r="P129" s="175">
        <f>O129*H129</f>
        <v>0</v>
      </c>
      <c r="Q129" s="175">
        <v>0</v>
      </c>
      <c r="R129" s="175">
        <f>Q129*H129</f>
        <v>0</v>
      </c>
      <c r="S129" s="175">
        <v>0</v>
      </c>
      <c r="T129" s="17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77" t="s">
        <v>159</v>
      </c>
      <c r="AT129" s="177" t="s">
        <v>161</v>
      </c>
      <c r="AU129" s="177" t="s">
        <v>89</v>
      </c>
      <c r="AY129" s="17" t="s">
        <v>160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17" t="s">
        <v>87</v>
      </c>
      <c r="BK129" s="178">
        <f>ROUND(I129*H129,2)</f>
        <v>0</v>
      </c>
      <c r="BL129" s="17" t="s">
        <v>159</v>
      </c>
      <c r="BM129" s="177" t="s">
        <v>260</v>
      </c>
    </row>
    <row r="130" s="2" customFormat="1">
      <c r="A130" s="36"/>
      <c r="B130" s="37"/>
      <c r="C130" s="36"/>
      <c r="D130" s="179" t="s">
        <v>167</v>
      </c>
      <c r="E130" s="36"/>
      <c r="F130" s="180" t="s">
        <v>261</v>
      </c>
      <c r="G130" s="36"/>
      <c r="H130" s="36"/>
      <c r="I130" s="181"/>
      <c r="J130" s="36"/>
      <c r="K130" s="36"/>
      <c r="L130" s="37"/>
      <c r="M130" s="182"/>
      <c r="N130" s="183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167</v>
      </c>
      <c r="AU130" s="17" t="s">
        <v>89</v>
      </c>
    </row>
    <row r="131" s="2" customFormat="1">
      <c r="A131" s="36"/>
      <c r="B131" s="37"/>
      <c r="C131" s="36"/>
      <c r="D131" s="179" t="s">
        <v>168</v>
      </c>
      <c r="E131" s="36"/>
      <c r="F131" s="184" t="s">
        <v>257</v>
      </c>
      <c r="G131" s="36"/>
      <c r="H131" s="36"/>
      <c r="I131" s="181"/>
      <c r="J131" s="36"/>
      <c r="K131" s="36"/>
      <c r="L131" s="37"/>
      <c r="M131" s="182"/>
      <c r="N131" s="183"/>
      <c r="O131" s="75"/>
      <c r="P131" s="75"/>
      <c r="Q131" s="75"/>
      <c r="R131" s="75"/>
      <c r="S131" s="75"/>
      <c r="T131" s="7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7" t="s">
        <v>168</v>
      </c>
      <c r="AU131" s="17" t="s">
        <v>89</v>
      </c>
    </row>
    <row r="132" s="14" customFormat="1">
      <c r="A132" s="14"/>
      <c r="B132" s="202"/>
      <c r="C132" s="14"/>
      <c r="D132" s="179" t="s">
        <v>170</v>
      </c>
      <c r="E132" s="203" t="s">
        <v>1</v>
      </c>
      <c r="F132" s="204" t="s">
        <v>262</v>
      </c>
      <c r="G132" s="14"/>
      <c r="H132" s="203" t="s">
        <v>1</v>
      </c>
      <c r="I132" s="205"/>
      <c r="J132" s="14"/>
      <c r="K132" s="14"/>
      <c r="L132" s="202"/>
      <c r="M132" s="206"/>
      <c r="N132" s="207"/>
      <c r="O132" s="207"/>
      <c r="P132" s="207"/>
      <c r="Q132" s="207"/>
      <c r="R132" s="207"/>
      <c r="S132" s="207"/>
      <c r="T132" s="20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03" t="s">
        <v>170</v>
      </c>
      <c r="AU132" s="203" t="s">
        <v>89</v>
      </c>
      <c r="AV132" s="14" t="s">
        <v>87</v>
      </c>
      <c r="AW132" s="14" t="s">
        <v>33</v>
      </c>
      <c r="AX132" s="14" t="s">
        <v>79</v>
      </c>
      <c r="AY132" s="203" t="s">
        <v>160</v>
      </c>
    </row>
    <row r="133" s="12" customFormat="1">
      <c r="A133" s="12"/>
      <c r="B133" s="185"/>
      <c r="C133" s="12"/>
      <c r="D133" s="179" t="s">
        <v>170</v>
      </c>
      <c r="E133" s="186" t="s">
        <v>1</v>
      </c>
      <c r="F133" s="187" t="s">
        <v>572</v>
      </c>
      <c r="G133" s="12"/>
      <c r="H133" s="188">
        <v>8.8000000000000007</v>
      </c>
      <c r="I133" s="189"/>
      <c r="J133" s="12"/>
      <c r="K133" s="12"/>
      <c r="L133" s="185"/>
      <c r="M133" s="190"/>
      <c r="N133" s="191"/>
      <c r="O133" s="191"/>
      <c r="P133" s="191"/>
      <c r="Q133" s="191"/>
      <c r="R133" s="191"/>
      <c r="S133" s="191"/>
      <c r="T133" s="19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186" t="s">
        <v>170</v>
      </c>
      <c r="AU133" s="186" t="s">
        <v>89</v>
      </c>
      <c r="AV133" s="12" t="s">
        <v>89</v>
      </c>
      <c r="AW133" s="12" t="s">
        <v>33</v>
      </c>
      <c r="AX133" s="12" t="s">
        <v>79</v>
      </c>
      <c r="AY133" s="186" t="s">
        <v>160</v>
      </c>
    </row>
    <row r="134" s="11" customFormat="1" ht="22.8" customHeight="1">
      <c r="A134" s="11"/>
      <c r="B134" s="153"/>
      <c r="C134" s="11"/>
      <c r="D134" s="154" t="s">
        <v>78</v>
      </c>
      <c r="E134" s="200" t="s">
        <v>89</v>
      </c>
      <c r="F134" s="200" t="s">
        <v>296</v>
      </c>
      <c r="G134" s="11"/>
      <c r="H134" s="11"/>
      <c r="I134" s="156"/>
      <c r="J134" s="201">
        <f>BK134</f>
        <v>0</v>
      </c>
      <c r="K134" s="11"/>
      <c r="L134" s="153"/>
      <c r="M134" s="158"/>
      <c r="N134" s="159"/>
      <c r="O134" s="159"/>
      <c r="P134" s="160">
        <f>SUM(P135:P139)</f>
        <v>0</v>
      </c>
      <c r="Q134" s="159"/>
      <c r="R134" s="160">
        <f>SUM(R135:R139)</f>
        <v>0</v>
      </c>
      <c r="S134" s="159"/>
      <c r="T134" s="161">
        <f>SUM(T135:T139)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154" t="s">
        <v>87</v>
      </c>
      <c r="AT134" s="162" t="s">
        <v>78</v>
      </c>
      <c r="AU134" s="162" t="s">
        <v>87</v>
      </c>
      <c r="AY134" s="154" t="s">
        <v>160</v>
      </c>
      <c r="BK134" s="163">
        <f>SUM(BK135:BK139)</f>
        <v>0</v>
      </c>
    </row>
    <row r="135" s="2" customFormat="1" ht="16.5" customHeight="1">
      <c r="A135" s="36"/>
      <c r="B135" s="164"/>
      <c r="C135" s="165" t="s">
        <v>178</v>
      </c>
      <c r="D135" s="165" t="s">
        <v>161</v>
      </c>
      <c r="E135" s="166" t="s">
        <v>297</v>
      </c>
      <c r="F135" s="167" t="s">
        <v>298</v>
      </c>
      <c r="G135" s="168" t="s">
        <v>255</v>
      </c>
      <c r="H135" s="169">
        <v>8.8000000000000007</v>
      </c>
      <c r="I135" s="170"/>
      <c r="J135" s="171">
        <f>ROUND(I135*H135,2)</f>
        <v>0</v>
      </c>
      <c r="K135" s="172"/>
      <c r="L135" s="37"/>
      <c r="M135" s="173" t="s">
        <v>1</v>
      </c>
      <c r="N135" s="174" t="s">
        <v>44</v>
      </c>
      <c r="O135" s="75"/>
      <c r="P135" s="175">
        <f>O135*H135</f>
        <v>0</v>
      </c>
      <c r="Q135" s="175">
        <v>0</v>
      </c>
      <c r="R135" s="175">
        <f>Q135*H135</f>
        <v>0</v>
      </c>
      <c r="S135" s="175">
        <v>0</v>
      </c>
      <c r="T135" s="17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77" t="s">
        <v>159</v>
      </c>
      <c r="AT135" s="177" t="s">
        <v>161</v>
      </c>
      <c r="AU135" s="177" t="s">
        <v>89</v>
      </c>
      <c r="AY135" s="17" t="s">
        <v>160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7" t="s">
        <v>87</v>
      </c>
      <c r="BK135" s="178">
        <f>ROUND(I135*H135,2)</f>
        <v>0</v>
      </c>
      <c r="BL135" s="17" t="s">
        <v>159</v>
      </c>
      <c r="BM135" s="177" t="s">
        <v>299</v>
      </c>
    </row>
    <row r="136" s="2" customFormat="1">
      <c r="A136" s="36"/>
      <c r="B136" s="37"/>
      <c r="C136" s="36"/>
      <c r="D136" s="179" t="s">
        <v>167</v>
      </c>
      <c r="E136" s="36"/>
      <c r="F136" s="180" t="s">
        <v>300</v>
      </c>
      <c r="G136" s="36"/>
      <c r="H136" s="36"/>
      <c r="I136" s="181"/>
      <c r="J136" s="36"/>
      <c r="K136" s="36"/>
      <c r="L136" s="37"/>
      <c r="M136" s="182"/>
      <c r="N136" s="183"/>
      <c r="O136" s="75"/>
      <c r="P136" s="75"/>
      <c r="Q136" s="75"/>
      <c r="R136" s="75"/>
      <c r="S136" s="75"/>
      <c r="T136" s="7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167</v>
      </c>
      <c r="AU136" s="17" t="s">
        <v>89</v>
      </c>
    </row>
    <row r="137" s="2" customFormat="1">
      <c r="A137" s="36"/>
      <c r="B137" s="37"/>
      <c r="C137" s="36"/>
      <c r="D137" s="179" t="s">
        <v>168</v>
      </c>
      <c r="E137" s="36"/>
      <c r="F137" s="184" t="s">
        <v>301</v>
      </c>
      <c r="G137" s="36"/>
      <c r="H137" s="36"/>
      <c r="I137" s="181"/>
      <c r="J137" s="36"/>
      <c r="K137" s="36"/>
      <c r="L137" s="37"/>
      <c r="M137" s="182"/>
      <c r="N137" s="183"/>
      <c r="O137" s="75"/>
      <c r="P137" s="75"/>
      <c r="Q137" s="75"/>
      <c r="R137" s="75"/>
      <c r="S137" s="75"/>
      <c r="T137" s="7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168</v>
      </c>
      <c r="AU137" s="17" t="s">
        <v>89</v>
      </c>
    </row>
    <row r="138" s="14" customFormat="1">
      <c r="A138" s="14"/>
      <c r="B138" s="202"/>
      <c r="C138" s="14"/>
      <c r="D138" s="179" t="s">
        <v>170</v>
      </c>
      <c r="E138" s="203" t="s">
        <v>1</v>
      </c>
      <c r="F138" s="204" t="s">
        <v>302</v>
      </c>
      <c r="G138" s="14"/>
      <c r="H138" s="203" t="s">
        <v>1</v>
      </c>
      <c r="I138" s="205"/>
      <c r="J138" s="14"/>
      <c r="K138" s="14"/>
      <c r="L138" s="202"/>
      <c r="M138" s="206"/>
      <c r="N138" s="207"/>
      <c r="O138" s="207"/>
      <c r="P138" s="207"/>
      <c r="Q138" s="207"/>
      <c r="R138" s="207"/>
      <c r="S138" s="207"/>
      <c r="T138" s="20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3" t="s">
        <v>170</v>
      </c>
      <c r="AU138" s="203" t="s">
        <v>89</v>
      </c>
      <c r="AV138" s="14" t="s">
        <v>87</v>
      </c>
      <c r="AW138" s="14" t="s">
        <v>33</v>
      </c>
      <c r="AX138" s="14" t="s">
        <v>79</v>
      </c>
      <c r="AY138" s="203" t="s">
        <v>160</v>
      </c>
    </row>
    <row r="139" s="12" customFormat="1">
      <c r="A139" s="12"/>
      <c r="B139" s="185"/>
      <c r="C139" s="12"/>
      <c r="D139" s="179" t="s">
        <v>170</v>
      </c>
      <c r="E139" s="186" t="s">
        <v>1</v>
      </c>
      <c r="F139" s="187" t="s">
        <v>572</v>
      </c>
      <c r="G139" s="12"/>
      <c r="H139" s="188">
        <v>8.8000000000000007</v>
      </c>
      <c r="I139" s="189"/>
      <c r="J139" s="12"/>
      <c r="K139" s="12"/>
      <c r="L139" s="185"/>
      <c r="M139" s="190"/>
      <c r="N139" s="191"/>
      <c r="O139" s="191"/>
      <c r="P139" s="191"/>
      <c r="Q139" s="191"/>
      <c r="R139" s="191"/>
      <c r="S139" s="191"/>
      <c r="T139" s="19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186" t="s">
        <v>170</v>
      </c>
      <c r="AU139" s="186" t="s">
        <v>89</v>
      </c>
      <c r="AV139" s="12" t="s">
        <v>89</v>
      </c>
      <c r="AW139" s="12" t="s">
        <v>33</v>
      </c>
      <c r="AX139" s="12" t="s">
        <v>79</v>
      </c>
      <c r="AY139" s="186" t="s">
        <v>160</v>
      </c>
    </row>
    <row r="140" s="11" customFormat="1" ht="22.8" customHeight="1">
      <c r="A140" s="11"/>
      <c r="B140" s="153"/>
      <c r="C140" s="11"/>
      <c r="D140" s="154" t="s">
        <v>78</v>
      </c>
      <c r="E140" s="200" t="s">
        <v>210</v>
      </c>
      <c r="F140" s="200" t="s">
        <v>322</v>
      </c>
      <c r="G140" s="11"/>
      <c r="H140" s="11"/>
      <c r="I140" s="156"/>
      <c r="J140" s="201">
        <f>BK140</f>
        <v>0</v>
      </c>
      <c r="K140" s="11"/>
      <c r="L140" s="153"/>
      <c r="M140" s="158"/>
      <c r="N140" s="159"/>
      <c r="O140" s="159"/>
      <c r="P140" s="160">
        <f>SUM(P141:P153)</f>
        <v>0</v>
      </c>
      <c r="Q140" s="159"/>
      <c r="R140" s="160">
        <f>SUM(R141:R153)</f>
        <v>0</v>
      </c>
      <c r="S140" s="159"/>
      <c r="T140" s="161">
        <f>SUM(T141:T153)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154" t="s">
        <v>87</v>
      </c>
      <c r="AT140" s="162" t="s">
        <v>78</v>
      </c>
      <c r="AU140" s="162" t="s">
        <v>87</v>
      </c>
      <c r="AY140" s="154" t="s">
        <v>160</v>
      </c>
      <c r="BK140" s="163">
        <f>SUM(BK141:BK153)</f>
        <v>0</v>
      </c>
    </row>
    <row r="141" s="2" customFormat="1" ht="16.5" customHeight="1">
      <c r="A141" s="36"/>
      <c r="B141" s="164"/>
      <c r="C141" s="165" t="s">
        <v>159</v>
      </c>
      <c r="D141" s="165" t="s">
        <v>161</v>
      </c>
      <c r="E141" s="166" t="s">
        <v>324</v>
      </c>
      <c r="F141" s="167" t="s">
        <v>325</v>
      </c>
      <c r="G141" s="168" t="s">
        <v>255</v>
      </c>
      <c r="H141" s="169">
        <v>4.4000000000000004</v>
      </c>
      <c r="I141" s="170"/>
      <c r="J141" s="171">
        <f>ROUND(I141*H141,2)</f>
        <v>0</v>
      </c>
      <c r="K141" s="172"/>
      <c r="L141" s="37"/>
      <c r="M141" s="173" t="s">
        <v>1</v>
      </c>
      <c r="N141" s="174" t="s">
        <v>44</v>
      </c>
      <c r="O141" s="75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7" t="s">
        <v>159</v>
      </c>
      <c r="AT141" s="177" t="s">
        <v>161</v>
      </c>
      <c r="AU141" s="177" t="s">
        <v>89</v>
      </c>
      <c r="AY141" s="17" t="s">
        <v>160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7" t="s">
        <v>87</v>
      </c>
      <c r="BK141" s="178">
        <f>ROUND(I141*H141,2)</f>
        <v>0</v>
      </c>
      <c r="BL141" s="17" t="s">
        <v>159</v>
      </c>
      <c r="BM141" s="177" t="s">
        <v>326</v>
      </c>
    </row>
    <row r="142" s="2" customFormat="1">
      <c r="A142" s="36"/>
      <c r="B142" s="37"/>
      <c r="C142" s="36"/>
      <c r="D142" s="179" t="s">
        <v>167</v>
      </c>
      <c r="E142" s="36"/>
      <c r="F142" s="180" t="s">
        <v>325</v>
      </c>
      <c r="G142" s="36"/>
      <c r="H142" s="36"/>
      <c r="I142" s="181"/>
      <c r="J142" s="36"/>
      <c r="K142" s="36"/>
      <c r="L142" s="37"/>
      <c r="M142" s="182"/>
      <c r="N142" s="183"/>
      <c r="O142" s="75"/>
      <c r="P142" s="75"/>
      <c r="Q142" s="75"/>
      <c r="R142" s="75"/>
      <c r="S142" s="75"/>
      <c r="T142" s="7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7" t="s">
        <v>167</v>
      </c>
      <c r="AU142" s="17" t="s">
        <v>89</v>
      </c>
    </row>
    <row r="143" s="2" customFormat="1">
      <c r="A143" s="36"/>
      <c r="B143" s="37"/>
      <c r="C143" s="36"/>
      <c r="D143" s="179" t="s">
        <v>168</v>
      </c>
      <c r="E143" s="36"/>
      <c r="F143" s="184" t="s">
        <v>327</v>
      </c>
      <c r="G143" s="36"/>
      <c r="H143" s="36"/>
      <c r="I143" s="181"/>
      <c r="J143" s="36"/>
      <c r="K143" s="36"/>
      <c r="L143" s="37"/>
      <c r="M143" s="182"/>
      <c r="N143" s="183"/>
      <c r="O143" s="75"/>
      <c r="P143" s="75"/>
      <c r="Q143" s="75"/>
      <c r="R143" s="75"/>
      <c r="S143" s="75"/>
      <c r="T143" s="7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7" t="s">
        <v>168</v>
      </c>
      <c r="AU143" s="17" t="s">
        <v>89</v>
      </c>
    </row>
    <row r="144" s="12" customFormat="1">
      <c r="A144" s="12"/>
      <c r="B144" s="185"/>
      <c r="C144" s="12"/>
      <c r="D144" s="179" t="s">
        <v>170</v>
      </c>
      <c r="E144" s="186" t="s">
        <v>1</v>
      </c>
      <c r="F144" s="187" t="s">
        <v>573</v>
      </c>
      <c r="G144" s="12"/>
      <c r="H144" s="188">
        <v>4.4000000000000004</v>
      </c>
      <c r="I144" s="189"/>
      <c r="J144" s="12"/>
      <c r="K144" s="12"/>
      <c r="L144" s="185"/>
      <c r="M144" s="190"/>
      <c r="N144" s="191"/>
      <c r="O144" s="191"/>
      <c r="P144" s="191"/>
      <c r="Q144" s="191"/>
      <c r="R144" s="191"/>
      <c r="S144" s="191"/>
      <c r="T144" s="19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186" t="s">
        <v>170</v>
      </c>
      <c r="AU144" s="186" t="s">
        <v>89</v>
      </c>
      <c r="AV144" s="12" t="s">
        <v>89</v>
      </c>
      <c r="AW144" s="12" t="s">
        <v>33</v>
      </c>
      <c r="AX144" s="12" t="s">
        <v>87</v>
      </c>
      <c r="AY144" s="186" t="s">
        <v>160</v>
      </c>
    </row>
    <row r="145" s="2" customFormat="1" ht="24.15" customHeight="1">
      <c r="A145" s="36"/>
      <c r="B145" s="164"/>
      <c r="C145" s="165" t="s">
        <v>210</v>
      </c>
      <c r="D145" s="165" t="s">
        <v>161</v>
      </c>
      <c r="E145" s="166" t="s">
        <v>330</v>
      </c>
      <c r="F145" s="167" t="s">
        <v>331</v>
      </c>
      <c r="G145" s="168" t="s">
        <v>287</v>
      </c>
      <c r="H145" s="169">
        <v>17</v>
      </c>
      <c r="I145" s="170"/>
      <c r="J145" s="171">
        <f>ROUND(I145*H145,2)</f>
        <v>0</v>
      </c>
      <c r="K145" s="172"/>
      <c r="L145" s="37"/>
      <c r="M145" s="173" t="s">
        <v>1</v>
      </c>
      <c r="N145" s="174" t="s">
        <v>44</v>
      </c>
      <c r="O145" s="75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77" t="s">
        <v>159</v>
      </c>
      <c r="AT145" s="177" t="s">
        <v>161</v>
      </c>
      <c r="AU145" s="177" t="s">
        <v>89</v>
      </c>
      <c r="AY145" s="17" t="s">
        <v>160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17" t="s">
        <v>87</v>
      </c>
      <c r="BK145" s="178">
        <f>ROUND(I145*H145,2)</f>
        <v>0</v>
      </c>
      <c r="BL145" s="17" t="s">
        <v>159</v>
      </c>
      <c r="BM145" s="177" t="s">
        <v>332</v>
      </c>
    </row>
    <row r="146" s="2" customFormat="1">
      <c r="A146" s="36"/>
      <c r="B146" s="37"/>
      <c r="C146" s="36"/>
      <c r="D146" s="179" t="s">
        <v>167</v>
      </c>
      <c r="E146" s="36"/>
      <c r="F146" s="180" t="s">
        <v>331</v>
      </c>
      <c r="G146" s="36"/>
      <c r="H146" s="36"/>
      <c r="I146" s="181"/>
      <c r="J146" s="36"/>
      <c r="K146" s="36"/>
      <c r="L146" s="37"/>
      <c r="M146" s="182"/>
      <c r="N146" s="183"/>
      <c r="O146" s="75"/>
      <c r="P146" s="75"/>
      <c r="Q146" s="75"/>
      <c r="R146" s="75"/>
      <c r="S146" s="75"/>
      <c r="T146" s="7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7" t="s">
        <v>167</v>
      </c>
      <c r="AU146" s="17" t="s">
        <v>89</v>
      </c>
    </row>
    <row r="147" s="2" customFormat="1">
      <c r="A147" s="36"/>
      <c r="B147" s="37"/>
      <c r="C147" s="36"/>
      <c r="D147" s="179" t="s">
        <v>168</v>
      </c>
      <c r="E147" s="36"/>
      <c r="F147" s="184" t="s">
        <v>333</v>
      </c>
      <c r="G147" s="36"/>
      <c r="H147" s="36"/>
      <c r="I147" s="181"/>
      <c r="J147" s="36"/>
      <c r="K147" s="36"/>
      <c r="L147" s="37"/>
      <c r="M147" s="182"/>
      <c r="N147" s="183"/>
      <c r="O147" s="75"/>
      <c r="P147" s="75"/>
      <c r="Q147" s="75"/>
      <c r="R147" s="75"/>
      <c r="S147" s="75"/>
      <c r="T147" s="7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7" t="s">
        <v>168</v>
      </c>
      <c r="AU147" s="17" t="s">
        <v>89</v>
      </c>
    </row>
    <row r="148" s="12" customFormat="1">
      <c r="A148" s="12"/>
      <c r="B148" s="185"/>
      <c r="C148" s="12"/>
      <c r="D148" s="179" t="s">
        <v>170</v>
      </c>
      <c r="E148" s="186" t="s">
        <v>1</v>
      </c>
      <c r="F148" s="187" t="s">
        <v>574</v>
      </c>
      <c r="G148" s="12"/>
      <c r="H148" s="188">
        <v>15</v>
      </c>
      <c r="I148" s="189"/>
      <c r="J148" s="12"/>
      <c r="K148" s="12"/>
      <c r="L148" s="185"/>
      <c r="M148" s="190"/>
      <c r="N148" s="191"/>
      <c r="O148" s="191"/>
      <c r="P148" s="191"/>
      <c r="Q148" s="191"/>
      <c r="R148" s="191"/>
      <c r="S148" s="191"/>
      <c r="T148" s="19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186" t="s">
        <v>170</v>
      </c>
      <c r="AU148" s="186" t="s">
        <v>89</v>
      </c>
      <c r="AV148" s="12" t="s">
        <v>89</v>
      </c>
      <c r="AW148" s="12" t="s">
        <v>33</v>
      </c>
      <c r="AX148" s="12" t="s">
        <v>79</v>
      </c>
      <c r="AY148" s="186" t="s">
        <v>160</v>
      </c>
    </row>
    <row r="149" s="12" customFormat="1">
      <c r="A149" s="12"/>
      <c r="B149" s="185"/>
      <c r="C149" s="12"/>
      <c r="D149" s="179" t="s">
        <v>170</v>
      </c>
      <c r="E149" s="186" t="s">
        <v>1</v>
      </c>
      <c r="F149" s="187" t="s">
        <v>575</v>
      </c>
      <c r="G149" s="12"/>
      <c r="H149" s="188">
        <v>2</v>
      </c>
      <c r="I149" s="189"/>
      <c r="J149" s="12"/>
      <c r="K149" s="12"/>
      <c r="L149" s="185"/>
      <c r="M149" s="190"/>
      <c r="N149" s="191"/>
      <c r="O149" s="191"/>
      <c r="P149" s="191"/>
      <c r="Q149" s="191"/>
      <c r="R149" s="191"/>
      <c r="S149" s="191"/>
      <c r="T149" s="19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186" t="s">
        <v>170</v>
      </c>
      <c r="AU149" s="186" t="s">
        <v>89</v>
      </c>
      <c r="AV149" s="12" t="s">
        <v>89</v>
      </c>
      <c r="AW149" s="12" t="s">
        <v>33</v>
      </c>
      <c r="AX149" s="12" t="s">
        <v>79</v>
      </c>
      <c r="AY149" s="186" t="s">
        <v>160</v>
      </c>
    </row>
    <row r="150" s="2" customFormat="1" ht="24.15" customHeight="1">
      <c r="A150" s="36"/>
      <c r="B150" s="164"/>
      <c r="C150" s="165" t="s">
        <v>215</v>
      </c>
      <c r="D150" s="165" t="s">
        <v>161</v>
      </c>
      <c r="E150" s="166" t="s">
        <v>337</v>
      </c>
      <c r="F150" s="167" t="s">
        <v>338</v>
      </c>
      <c r="G150" s="168" t="s">
        <v>287</v>
      </c>
      <c r="H150" s="169">
        <v>2.6000000000000001</v>
      </c>
      <c r="I150" s="170"/>
      <c r="J150" s="171">
        <f>ROUND(I150*H150,2)</f>
        <v>0</v>
      </c>
      <c r="K150" s="172"/>
      <c r="L150" s="37"/>
      <c r="M150" s="173" t="s">
        <v>1</v>
      </c>
      <c r="N150" s="174" t="s">
        <v>44</v>
      </c>
      <c r="O150" s="75"/>
      <c r="P150" s="175">
        <f>O150*H150</f>
        <v>0</v>
      </c>
      <c r="Q150" s="175">
        <v>0</v>
      </c>
      <c r="R150" s="175">
        <f>Q150*H150</f>
        <v>0</v>
      </c>
      <c r="S150" s="175">
        <v>0</v>
      </c>
      <c r="T150" s="17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77" t="s">
        <v>159</v>
      </c>
      <c r="AT150" s="177" t="s">
        <v>161</v>
      </c>
      <c r="AU150" s="177" t="s">
        <v>89</v>
      </c>
      <c r="AY150" s="17" t="s">
        <v>160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17" t="s">
        <v>87</v>
      </c>
      <c r="BK150" s="178">
        <f>ROUND(I150*H150,2)</f>
        <v>0</v>
      </c>
      <c r="BL150" s="17" t="s">
        <v>159</v>
      </c>
      <c r="BM150" s="177" t="s">
        <v>339</v>
      </c>
    </row>
    <row r="151" s="2" customFormat="1">
      <c r="A151" s="36"/>
      <c r="B151" s="37"/>
      <c r="C151" s="36"/>
      <c r="D151" s="179" t="s">
        <v>167</v>
      </c>
      <c r="E151" s="36"/>
      <c r="F151" s="180" t="s">
        <v>338</v>
      </c>
      <c r="G151" s="36"/>
      <c r="H151" s="36"/>
      <c r="I151" s="181"/>
      <c r="J151" s="36"/>
      <c r="K151" s="36"/>
      <c r="L151" s="37"/>
      <c r="M151" s="182"/>
      <c r="N151" s="183"/>
      <c r="O151" s="75"/>
      <c r="P151" s="75"/>
      <c r="Q151" s="75"/>
      <c r="R151" s="75"/>
      <c r="S151" s="75"/>
      <c r="T151" s="7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7" t="s">
        <v>167</v>
      </c>
      <c r="AU151" s="17" t="s">
        <v>89</v>
      </c>
    </row>
    <row r="152" s="2" customFormat="1">
      <c r="A152" s="36"/>
      <c r="B152" s="37"/>
      <c r="C152" s="36"/>
      <c r="D152" s="179" t="s">
        <v>168</v>
      </c>
      <c r="E152" s="36"/>
      <c r="F152" s="184" t="s">
        <v>333</v>
      </c>
      <c r="G152" s="36"/>
      <c r="H152" s="36"/>
      <c r="I152" s="181"/>
      <c r="J152" s="36"/>
      <c r="K152" s="36"/>
      <c r="L152" s="37"/>
      <c r="M152" s="182"/>
      <c r="N152" s="183"/>
      <c r="O152" s="75"/>
      <c r="P152" s="75"/>
      <c r="Q152" s="75"/>
      <c r="R152" s="75"/>
      <c r="S152" s="75"/>
      <c r="T152" s="7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7" t="s">
        <v>168</v>
      </c>
      <c r="AU152" s="17" t="s">
        <v>89</v>
      </c>
    </row>
    <row r="153" s="12" customFormat="1">
      <c r="A153" s="12"/>
      <c r="B153" s="185"/>
      <c r="C153" s="12"/>
      <c r="D153" s="179" t="s">
        <v>170</v>
      </c>
      <c r="E153" s="186" t="s">
        <v>1</v>
      </c>
      <c r="F153" s="187" t="s">
        <v>576</v>
      </c>
      <c r="G153" s="12"/>
      <c r="H153" s="188">
        <v>2.6000000000000001</v>
      </c>
      <c r="I153" s="189"/>
      <c r="J153" s="12"/>
      <c r="K153" s="12"/>
      <c r="L153" s="185"/>
      <c r="M153" s="190"/>
      <c r="N153" s="191"/>
      <c r="O153" s="191"/>
      <c r="P153" s="191"/>
      <c r="Q153" s="191"/>
      <c r="R153" s="191"/>
      <c r="S153" s="191"/>
      <c r="T153" s="19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186" t="s">
        <v>170</v>
      </c>
      <c r="AU153" s="186" t="s">
        <v>89</v>
      </c>
      <c r="AV153" s="12" t="s">
        <v>89</v>
      </c>
      <c r="AW153" s="12" t="s">
        <v>33</v>
      </c>
      <c r="AX153" s="12" t="s">
        <v>87</v>
      </c>
      <c r="AY153" s="186" t="s">
        <v>160</v>
      </c>
    </row>
    <row r="154" s="11" customFormat="1" ht="22.8" customHeight="1">
      <c r="A154" s="11"/>
      <c r="B154" s="153"/>
      <c r="C154" s="11"/>
      <c r="D154" s="154" t="s">
        <v>78</v>
      </c>
      <c r="E154" s="200" t="s">
        <v>239</v>
      </c>
      <c r="F154" s="200" t="s">
        <v>359</v>
      </c>
      <c r="G154" s="11"/>
      <c r="H154" s="11"/>
      <c r="I154" s="156"/>
      <c r="J154" s="201">
        <f>BK154</f>
        <v>0</v>
      </c>
      <c r="K154" s="11"/>
      <c r="L154" s="153"/>
      <c r="M154" s="158"/>
      <c r="N154" s="159"/>
      <c r="O154" s="159"/>
      <c r="P154" s="160">
        <f>SUM(P155:P162)</f>
        <v>0</v>
      </c>
      <c r="Q154" s="159"/>
      <c r="R154" s="160">
        <f>SUM(R155:R162)</f>
        <v>0</v>
      </c>
      <c r="S154" s="159"/>
      <c r="T154" s="161">
        <f>SUM(T155:T162)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154" t="s">
        <v>87</v>
      </c>
      <c r="AT154" s="162" t="s">
        <v>78</v>
      </c>
      <c r="AU154" s="162" t="s">
        <v>87</v>
      </c>
      <c r="AY154" s="154" t="s">
        <v>160</v>
      </c>
      <c r="BK154" s="163">
        <f>SUM(BK155:BK162)</f>
        <v>0</v>
      </c>
    </row>
    <row r="155" s="2" customFormat="1" ht="24.15" customHeight="1">
      <c r="A155" s="36"/>
      <c r="B155" s="164"/>
      <c r="C155" s="165" t="s">
        <v>236</v>
      </c>
      <c r="D155" s="165" t="s">
        <v>161</v>
      </c>
      <c r="E155" s="166" t="s">
        <v>468</v>
      </c>
      <c r="F155" s="167" t="s">
        <v>469</v>
      </c>
      <c r="G155" s="168" t="s">
        <v>266</v>
      </c>
      <c r="H155" s="169">
        <v>13.5</v>
      </c>
      <c r="I155" s="170"/>
      <c r="J155" s="171">
        <f>ROUND(I155*H155,2)</f>
        <v>0</v>
      </c>
      <c r="K155" s="172"/>
      <c r="L155" s="37"/>
      <c r="M155" s="173" t="s">
        <v>1</v>
      </c>
      <c r="N155" s="174" t="s">
        <v>44</v>
      </c>
      <c r="O155" s="75"/>
      <c r="P155" s="175">
        <f>O155*H155</f>
        <v>0</v>
      </c>
      <c r="Q155" s="175">
        <v>0</v>
      </c>
      <c r="R155" s="175">
        <f>Q155*H155</f>
        <v>0</v>
      </c>
      <c r="S155" s="175">
        <v>0</v>
      </c>
      <c r="T155" s="17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77" t="s">
        <v>159</v>
      </c>
      <c r="AT155" s="177" t="s">
        <v>161</v>
      </c>
      <c r="AU155" s="177" t="s">
        <v>89</v>
      </c>
      <c r="AY155" s="17" t="s">
        <v>160</v>
      </c>
      <c r="BE155" s="178">
        <f>IF(N155="základní",J155,0)</f>
        <v>0</v>
      </c>
      <c r="BF155" s="178">
        <f>IF(N155="snížená",J155,0)</f>
        <v>0</v>
      </c>
      <c r="BG155" s="178">
        <f>IF(N155="zákl. přenesená",J155,0)</f>
        <v>0</v>
      </c>
      <c r="BH155" s="178">
        <f>IF(N155="sníž. přenesená",J155,0)</f>
        <v>0</v>
      </c>
      <c r="BI155" s="178">
        <f>IF(N155="nulová",J155,0)</f>
        <v>0</v>
      </c>
      <c r="BJ155" s="17" t="s">
        <v>87</v>
      </c>
      <c r="BK155" s="178">
        <f>ROUND(I155*H155,2)</f>
        <v>0</v>
      </c>
      <c r="BL155" s="17" t="s">
        <v>159</v>
      </c>
      <c r="BM155" s="177" t="s">
        <v>470</v>
      </c>
    </row>
    <row r="156" s="2" customFormat="1">
      <c r="A156" s="36"/>
      <c r="B156" s="37"/>
      <c r="C156" s="36"/>
      <c r="D156" s="179" t="s">
        <v>167</v>
      </c>
      <c r="E156" s="36"/>
      <c r="F156" s="180" t="s">
        <v>469</v>
      </c>
      <c r="G156" s="36"/>
      <c r="H156" s="36"/>
      <c r="I156" s="181"/>
      <c r="J156" s="36"/>
      <c r="K156" s="36"/>
      <c r="L156" s="37"/>
      <c r="M156" s="182"/>
      <c r="N156" s="183"/>
      <c r="O156" s="75"/>
      <c r="P156" s="75"/>
      <c r="Q156" s="75"/>
      <c r="R156" s="75"/>
      <c r="S156" s="75"/>
      <c r="T156" s="7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7" t="s">
        <v>167</v>
      </c>
      <c r="AU156" s="17" t="s">
        <v>89</v>
      </c>
    </row>
    <row r="157" s="2" customFormat="1">
      <c r="A157" s="36"/>
      <c r="B157" s="37"/>
      <c r="C157" s="36"/>
      <c r="D157" s="179" t="s">
        <v>168</v>
      </c>
      <c r="E157" s="36"/>
      <c r="F157" s="184" t="s">
        <v>387</v>
      </c>
      <c r="G157" s="36"/>
      <c r="H157" s="36"/>
      <c r="I157" s="181"/>
      <c r="J157" s="36"/>
      <c r="K157" s="36"/>
      <c r="L157" s="37"/>
      <c r="M157" s="182"/>
      <c r="N157" s="183"/>
      <c r="O157" s="75"/>
      <c r="P157" s="75"/>
      <c r="Q157" s="75"/>
      <c r="R157" s="75"/>
      <c r="S157" s="75"/>
      <c r="T157" s="7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7" t="s">
        <v>168</v>
      </c>
      <c r="AU157" s="17" t="s">
        <v>89</v>
      </c>
    </row>
    <row r="158" s="12" customFormat="1">
      <c r="A158" s="12"/>
      <c r="B158" s="185"/>
      <c r="C158" s="12"/>
      <c r="D158" s="179" t="s">
        <v>170</v>
      </c>
      <c r="E158" s="186" t="s">
        <v>1</v>
      </c>
      <c r="F158" s="187" t="s">
        <v>577</v>
      </c>
      <c r="G158" s="12"/>
      <c r="H158" s="188">
        <v>13.5</v>
      </c>
      <c r="I158" s="189"/>
      <c r="J158" s="12"/>
      <c r="K158" s="12"/>
      <c r="L158" s="185"/>
      <c r="M158" s="190"/>
      <c r="N158" s="191"/>
      <c r="O158" s="191"/>
      <c r="P158" s="191"/>
      <c r="Q158" s="191"/>
      <c r="R158" s="191"/>
      <c r="S158" s="191"/>
      <c r="T158" s="19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186" t="s">
        <v>170</v>
      </c>
      <c r="AU158" s="186" t="s">
        <v>89</v>
      </c>
      <c r="AV158" s="12" t="s">
        <v>89</v>
      </c>
      <c r="AW158" s="12" t="s">
        <v>33</v>
      </c>
      <c r="AX158" s="12" t="s">
        <v>87</v>
      </c>
      <c r="AY158" s="186" t="s">
        <v>160</v>
      </c>
    </row>
    <row r="159" s="2" customFormat="1" ht="24.15" customHeight="1">
      <c r="A159" s="36"/>
      <c r="B159" s="164"/>
      <c r="C159" s="165" t="s">
        <v>237</v>
      </c>
      <c r="D159" s="165" t="s">
        <v>161</v>
      </c>
      <c r="E159" s="166" t="s">
        <v>384</v>
      </c>
      <c r="F159" s="167" t="s">
        <v>385</v>
      </c>
      <c r="G159" s="168" t="s">
        <v>266</v>
      </c>
      <c r="H159" s="169">
        <v>17</v>
      </c>
      <c r="I159" s="170"/>
      <c r="J159" s="171">
        <f>ROUND(I159*H159,2)</f>
        <v>0</v>
      </c>
      <c r="K159" s="172"/>
      <c r="L159" s="37"/>
      <c r="M159" s="173" t="s">
        <v>1</v>
      </c>
      <c r="N159" s="174" t="s">
        <v>44</v>
      </c>
      <c r="O159" s="75"/>
      <c r="P159" s="175">
        <f>O159*H159</f>
        <v>0</v>
      </c>
      <c r="Q159" s="175">
        <v>0</v>
      </c>
      <c r="R159" s="175">
        <f>Q159*H159</f>
        <v>0</v>
      </c>
      <c r="S159" s="175">
        <v>0</v>
      </c>
      <c r="T159" s="17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77" t="s">
        <v>159</v>
      </c>
      <c r="AT159" s="177" t="s">
        <v>161</v>
      </c>
      <c r="AU159" s="177" t="s">
        <v>89</v>
      </c>
      <c r="AY159" s="17" t="s">
        <v>160</v>
      </c>
      <c r="BE159" s="178">
        <f>IF(N159="základní",J159,0)</f>
        <v>0</v>
      </c>
      <c r="BF159" s="178">
        <f>IF(N159="snížená",J159,0)</f>
        <v>0</v>
      </c>
      <c r="BG159" s="178">
        <f>IF(N159="zákl. přenesená",J159,0)</f>
        <v>0</v>
      </c>
      <c r="BH159" s="178">
        <f>IF(N159="sníž. přenesená",J159,0)</f>
        <v>0</v>
      </c>
      <c r="BI159" s="178">
        <f>IF(N159="nulová",J159,0)</f>
        <v>0</v>
      </c>
      <c r="BJ159" s="17" t="s">
        <v>87</v>
      </c>
      <c r="BK159" s="178">
        <f>ROUND(I159*H159,2)</f>
        <v>0</v>
      </c>
      <c r="BL159" s="17" t="s">
        <v>159</v>
      </c>
      <c r="BM159" s="177" t="s">
        <v>386</v>
      </c>
    </row>
    <row r="160" s="2" customFormat="1">
      <c r="A160" s="36"/>
      <c r="B160" s="37"/>
      <c r="C160" s="36"/>
      <c r="D160" s="179" t="s">
        <v>167</v>
      </c>
      <c r="E160" s="36"/>
      <c r="F160" s="180" t="s">
        <v>385</v>
      </c>
      <c r="G160" s="36"/>
      <c r="H160" s="36"/>
      <c r="I160" s="181"/>
      <c r="J160" s="36"/>
      <c r="K160" s="36"/>
      <c r="L160" s="37"/>
      <c r="M160" s="182"/>
      <c r="N160" s="183"/>
      <c r="O160" s="75"/>
      <c r="P160" s="75"/>
      <c r="Q160" s="75"/>
      <c r="R160" s="75"/>
      <c r="S160" s="75"/>
      <c r="T160" s="7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7" t="s">
        <v>167</v>
      </c>
      <c r="AU160" s="17" t="s">
        <v>89</v>
      </c>
    </row>
    <row r="161" s="2" customFormat="1">
      <c r="A161" s="36"/>
      <c r="B161" s="37"/>
      <c r="C161" s="36"/>
      <c r="D161" s="179" t="s">
        <v>168</v>
      </c>
      <c r="E161" s="36"/>
      <c r="F161" s="184" t="s">
        <v>387</v>
      </c>
      <c r="G161" s="36"/>
      <c r="H161" s="36"/>
      <c r="I161" s="181"/>
      <c r="J161" s="36"/>
      <c r="K161" s="36"/>
      <c r="L161" s="37"/>
      <c r="M161" s="182"/>
      <c r="N161" s="183"/>
      <c r="O161" s="75"/>
      <c r="P161" s="75"/>
      <c r="Q161" s="75"/>
      <c r="R161" s="75"/>
      <c r="S161" s="75"/>
      <c r="T161" s="7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7" t="s">
        <v>168</v>
      </c>
      <c r="AU161" s="17" t="s">
        <v>89</v>
      </c>
    </row>
    <row r="162" s="12" customFormat="1">
      <c r="A162" s="12"/>
      <c r="B162" s="185"/>
      <c r="C162" s="12"/>
      <c r="D162" s="179" t="s">
        <v>170</v>
      </c>
      <c r="E162" s="186" t="s">
        <v>1</v>
      </c>
      <c r="F162" s="187" t="s">
        <v>578</v>
      </c>
      <c r="G162" s="12"/>
      <c r="H162" s="188">
        <v>17</v>
      </c>
      <c r="I162" s="189"/>
      <c r="J162" s="12"/>
      <c r="K162" s="12"/>
      <c r="L162" s="185"/>
      <c r="M162" s="190"/>
      <c r="N162" s="191"/>
      <c r="O162" s="191"/>
      <c r="P162" s="191"/>
      <c r="Q162" s="191"/>
      <c r="R162" s="191"/>
      <c r="S162" s="191"/>
      <c r="T162" s="19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186" t="s">
        <v>170</v>
      </c>
      <c r="AU162" s="186" t="s">
        <v>89</v>
      </c>
      <c r="AV162" s="12" t="s">
        <v>89</v>
      </c>
      <c r="AW162" s="12" t="s">
        <v>33</v>
      </c>
      <c r="AX162" s="12" t="s">
        <v>87</v>
      </c>
      <c r="AY162" s="186" t="s">
        <v>160</v>
      </c>
    </row>
    <row r="163" s="11" customFormat="1" ht="25.92" customHeight="1">
      <c r="A163" s="11"/>
      <c r="B163" s="153"/>
      <c r="C163" s="11"/>
      <c r="D163" s="154" t="s">
        <v>78</v>
      </c>
      <c r="E163" s="155" t="s">
        <v>157</v>
      </c>
      <c r="F163" s="155" t="s">
        <v>158</v>
      </c>
      <c r="G163" s="11"/>
      <c r="H163" s="11"/>
      <c r="I163" s="156"/>
      <c r="J163" s="157">
        <f>BK163</f>
        <v>0</v>
      </c>
      <c r="K163" s="11"/>
      <c r="L163" s="153"/>
      <c r="M163" s="158"/>
      <c r="N163" s="159"/>
      <c r="O163" s="159"/>
      <c r="P163" s="160">
        <f>SUM(P164:P173)</f>
        <v>0</v>
      </c>
      <c r="Q163" s="159"/>
      <c r="R163" s="160">
        <f>SUM(R164:R173)</f>
        <v>0</v>
      </c>
      <c r="S163" s="159"/>
      <c r="T163" s="161">
        <f>SUM(T164:T173)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154" t="s">
        <v>159</v>
      </c>
      <c r="AT163" s="162" t="s">
        <v>78</v>
      </c>
      <c r="AU163" s="162" t="s">
        <v>79</v>
      </c>
      <c r="AY163" s="154" t="s">
        <v>160</v>
      </c>
      <c r="BK163" s="163">
        <f>SUM(BK164:BK173)</f>
        <v>0</v>
      </c>
    </row>
    <row r="164" s="2" customFormat="1" ht="21.75" customHeight="1">
      <c r="A164" s="36"/>
      <c r="B164" s="164"/>
      <c r="C164" s="165" t="s">
        <v>239</v>
      </c>
      <c r="D164" s="165" t="s">
        <v>161</v>
      </c>
      <c r="E164" s="166" t="s">
        <v>390</v>
      </c>
      <c r="F164" s="167" t="s">
        <v>391</v>
      </c>
      <c r="G164" s="168" t="s">
        <v>392</v>
      </c>
      <c r="H164" s="169">
        <v>11</v>
      </c>
      <c r="I164" s="170"/>
      <c r="J164" s="171">
        <f>ROUND(I164*H164,2)</f>
        <v>0</v>
      </c>
      <c r="K164" s="172"/>
      <c r="L164" s="37"/>
      <c r="M164" s="173" t="s">
        <v>1</v>
      </c>
      <c r="N164" s="174" t="s">
        <v>44</v>
      </c>
      <c r="O164" s="75"/>
      <c r="P164" s="175">
        <f>O164*H164</f>
        <v>0</v>
      </c>
      <c r="Q164" s="175">
        <v>0</v>
      </c>
      <c r="R164" s="175">
        <f>Q164*H164</f>
        <v>0</v>
      </c>
      <c r="S164" s="175">
        <v>0</v>
      </c>
      <c r="T164" s="17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77" t="s">
        <v>165</v>
      </c>
      <c r="AT164" s="177" t="s">
        <v>161</v>
      </c>
      <c r="AU164" s="177" t="s">
        <v>87</v>
      </c>
      <c r="AY164" s="17" t="s">
        <v>160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7" t="s">
        <v>87</v>
      </c>
      <c r="BK164" s="178">
        <f>ROUND(I164*H164,2)</f>
        <v>0</v>
      </c>
      <c r="BL164" s="17" t="s">
        <v>165</v>
      </c>
      <c r="BM164" s="177" t="s">
        <v>393</v>
      </c>
    </row>
    <row r="165" s="2" customFormat="1">
      <c r="A165" s="36"/>
      <c r="B165" s="37"/>
      <c r="C165" s="36"/>
      <c r="D165" s="179" t="s">
        <v>167</v>
      </c>
      <c r="E165" s="36"/>
      <c r="F165" s="180" t="s">
        <v>391</v>
      </c>
      <c r="G165" s="36"/>
      <c r="H165" s="36"/>
      <c r="I165" s="181"/>
      <c r="J165" s="36"/>
      <c r="K165" s="36"/>
      <c r="L165" s="37"/>
      <c r="M165" s="182"/>
      <c r="N165" s="183"/>
      <c r="O165" s="75"/>
      <c r="P165" s="75"/>
      <c r="Q165" s="75"/>
      <c r="R165" s="75"/>
      <c r="S165" s="75"/>
      <c r="T165" s="7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7" t="s">
        <v>167</v>
      </c>
      <c r="AU165" s="17" t="s">
        <v>87</v>
      </c>
    </row>
    <row r="166" s="2" customFormat="1">
      <c r="A166" s="36"/>
      <c r="B166" s="37"/>
      <c r="C166" s="36"/>
      <c r="D166" s="179" t="s">
        <v>168</v>
      </c>
      <c r="E166" s="36"/>
      <c r="F166" s="184" t="s">
        <v>394</v>
      </c>
      <c r="G166" s="36"/>
      <c r="H166" s="36"/>
      <c r="I166" s="181"/>
      <c r="J166" s="36"/>
      <c r="K166" s="36"/>
      <c r="L166" s="37"/>
      <c r="M166" s="182"/>
      <c r="N166" s="183"/>
      <c r="O166" s="75"/>
      <c r="P166" s="75"/>
      <c r="Q166" s="75"/>
      <c r="R166" s="75"/>
      <c r="S166" s="75"/>
      <c r="T166" s="7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7" t="s">
        <v>168</v>
      </c>
      <c r="AU166" s="17" t="s">
        <v>87</v>
      </c>
    </row>
    <row r="167" s="2" customFormat="1">
      <c r="A167" s="36"/>
      <c r="B167" s="37"/>
      <c r="C167" s="36"/>
      <c r="D167" s="179" t="s">
        <v>175</v>
      </c>
      <c r="E167" s="36"/>
      <c r="F167" s="184" t="s">
        <v>395</v>
      </c>
      <c r="G167" s="36"/>
      <c r="H167" s="36"/>
      <c r="I167" s="181"/>
      <c r="J167" s="36"/>
      <c r="K167" s="36"/>
      <c r="L167" s="37"/>
      <c r="M167" s="182"/>
      <c r="N167" s="183"/>
      <c r="O167" s="75"/>
      <c r="P167" s="75"/>
      <c r="Q167" s="75"/>
      <c r="R167" s="75"/>
      <c r="S167" s="75"/>
      <c r="T167" s="7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7" t="s">
        <v>175</v>
      </c>
      <c r="AU167" s="17" t="s">
        <v>87</v>
      </c>
    </row>
    <row r="168" s="12" customFormat="1">
      <c r="A168" s="12"/>
      <c r="B168" s="185"/>
      <c r="C168" s="12"/>
      <c r="D168" s="179" t="s">
        <v>170</v>
      </c>
      <c r="E168" s="186" t="s">
        <v>1</v>
      </c>
      <c r="F168" s="187" t="s">
        <v>579</v>
      </c>
      <c r="G168" s="12"/>
      <c r="H168" s="188">
        <v>11</v>
      </c>
      <c r="I168" s="189"/>
      <c r="J168" s="12"/>
      <c r="K168" s="12"/>
      <c r="L168" s="185"/>
      <c r="M168" s="190"/>
      <c r="N168" s="191"/>
      <c r="O168" s="191"/>
      <c r="P168" s="191"/>
      <c r="Q168" s="191"/>
      <c r="R168" s="191"/>
      <c r="S168" s="191"/>
      <c r="T168" s="19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186" t="s">
        <v>170</v>
      </c>
      <c r="AU168" s="186" t="s">
        <v>87</v>
      </c>
      <c r="AV168" s="12" t="s">
        <v>89</v>
      </c>
      <c r="AW168" s="12" t="s">
        <v>33</v>
      </c>
      <c r="AX168" s="12" t="s">
        <v>87</v>
      </c>
      <c r="AY168" s="186" t="s">
        <v>160</v>
      </c>
    </row>
    <row r="169" s="2" customFormat="1" ht="24.15" customHeight="1">
      <c r="A169" s="36"/>
      <c r="B169" s="164"/>
      <c r="C169" s="165" t="s">
        <v>303</v>
      </c>
      <c r="D169" s="165" t="s">
        <v>161</v>
      </c>
      <c r="E169" s="166" t="s">
        <v>399</v>
      </c>
      <c r="F169" s="167" t="s">
        <v>400</v>
      </c>
      <c r="G169" s="168" t="s">
        <v>392</v>
      </c>
      <c r="H169" s="169">
        <v>21.120000000000001</v>
      </c>
      <c r="I169" s="170"/>
      <c r="J169" s="171">
        <f>ROUND(I169*H169,2)</f>
        <v>0</v>
      </c>
      <c r="K169" s="172"/>
      <c r="L169" s="37"/>
      <c r="M169" s="173" t="s">
        <v>1</v>
      </c>
      <c r="N169" s="174" t="s">
        <v>44</v>
      </c>
      <c r="O169" s="75"/>
      <c r="P169" s="175">
        <f>O169*H169</f>
        <v>0</v>
      </c>
      <c r="Q169" s="175">
        <v>0</v>
      </c>
      <c r="R169" s="175">
        <f>Q169*H169</f>
        <v>0</v>
      </c>
      <c r="S169" s="175">
        <v>0</v>
      </c>
      <c r="T169" s="17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77" t="s">
        <v>165</v>
      </c>
      <c r="AT169" s="177" t="s">
        <v>161</v>
      </c>
      <c r="AU169" s="177" t="s">
        <v>87</v>
      </c>
      <c r="AY169" s="17" t="s">
        <v>160</v>
      </c>
      <c r="BE169" s="178">
        <f>IF(N169="základní",J169,0)</f>
        <v>0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17" t="s">
        <v>87</v>
      </c>
      <c r="BK169" s="178">
        <f>ROUND(I169*H169,2)</f>
        <v>0</v>
      </c>
      <c r="BL169" s="17" t="s">
        <v>165</v>
      </c>
      <c r="BM169" s="177" t="s">
        <v>401</v>
      </c>
    </row>
    <row r="170" s="2" customFormat="1">
      <c r="A170" s="36"/>
      <c r="B170" s="37"/>
      <c r="C170" s="36"/>
      <c r="D170" s="179" t="s">
        <v>167</v>
      </c>
      <c r="E170" s="36"/>
      <c r="F170" s="180" t="s">
        <v>400</v>
      </c>
      <c r="G170" s="36"/>
      <c r="H170" s="36"/>
      <c r="I170" s="181"/>
      <c r="J170" s="36"/>
      <c r="K170" s="36"/>
      <c r="L170" s="37"/>
      <c r="M170" s="182"/>
      <c r="N170" s="183"/>
      <c r="O170" s="75"/>
      <c r="P170" s="75"/>
      <c r="Q170" s="75"/>
      <c r="R170" s="75"/>
      <c r="S170" s="75"/>
      <c r="T170" s="7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7" t="s">
        <v>167</v>
      </c>
      <c r="AU170" s="17" t="s">
        <v>87</v>
      </c>
    </row>
    <row r="171" s="2" customFormat="1">
      <c r="A171" s="36"/>
      <c r="B171" s="37"/>
      <c r="C171" s="36"/>
      <c r="D171" s="179" t="s">
        <v>168</v>
      </c>
      <c r="E171" s="36"/>
      <c r="F171" s="184" t="s">
        <v>394</v>
      </c>
      <c r="G171" s="36"/>
      <c r="H171" s="36"/>
      <c r="I171" s="181"/>
      <c r="J171" s="36"/>
      <c r="K171" s="36"/>
      <c r="L171" s="37"/>
      <c r="M171" s="182"/>
      <c r="N171" s="183"/>
      <c r="O171" s="75"/>
      <c r="P171" s="75"/>
      <c r="Q171" s="75"/>
      <c r="R171" s="75"/>
      <c r="S171" s="75"/>
      <c r="T171" s="7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7" t="s">
        <v>168</v>
      </c>
      <c r="AU171" s="17" t="s">
        <v>87</v>
      </c>
    </row>
    <row r="172" s="2" customFormat="1">
      <c r="A172" s="36"/>
      <c r="B172" s="37"/>
      <c r="C172" s="36"/>
      <c r="D172" s="179" t="s">
        <v>175</v>
      </c>
      <c r="E172" s="36"/>
      <c r="F172" s="184" t="s">
        <v>395</v>
      </c>
      <c r="G172" s="36"/>
      <c r="H172" s="36"/>
      <c r="I172" s="181"/>
      <c r="J172" s="36"/>
      <c r="K172" s="36"/>
      <c r="L172" s="37"/>
      <c r="M172" s="182"/>
      <c r="N172" s="183"/>
      <c r="O172" s="75"/>
      <c r="P172" s="75"/>
      <c r="Q172" s="75"/>
      <c r="R172" s="75"/>
      <c r="S172" s="75"/>
      <c r="T172" s="7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7" t="s">
        <v>175</v>
      </c>
      <c r="AU172" s="17" t="s">
        <v>87</v>
      </c>
    </row>
    <row r="173" s="12" customFormat="1">
      <c r="A173" s="12"/>
      <c r="B173" s="185"/>
      <c r="C173" s="12"/>
      <c r="D173" s="179" t="s">
        <v>170</v>
      </c>
      <c r="E173" s="186" t="s">
        <v>1</v>
      </c>
      <c r="F173" s="187" t="s">
        <v>580</v>
      </c>
      <c r="G173" s="12"/>
      <c r="H173" s="188">
        <v>21.120000000000001</v>
      </c>
      <c r="I173" s="189"/>
      <c r="J173" s="12"/>
      <c r="K173" s="12"/>
      <c r="L173" s="185"/>
      <c r="M173" s="193"/>
      <c r="N173" s="194"/>
      <c r="O173" s="194"/>
      <c r="P173" s="194"/>
      <c r="Q173" s="194"/>
      <c r="R173" s="194"/>
      <c r="S173" s="194"/>
      <c r="T173" s="195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186" t="s">
        <v>170</v>
      </c>
      <c r="AU173" s="186" t="s">
        <v>87</v>
      </c>
      <c r="AV173" s="12" t="s">
        <v>89</v>
      </c>
      <c r="AW173" s="12" t="s">
        <v>33</v>
      </c>
      <c r="AX173" s="12" t="s">
        <v>87</v>
      </c>
      <c r="AY173" s="186" t="s">
        <v>160</v>
      </c>
    </row>
    <row r="174" s="2" customFormat="1" ht="6.96" customHeight="1">
      <c r="A174" s="36"/>
      <c r="B174" s="58"/>
      <c r="C174" s="59"/>
      <c r="D174" s="59"/>
      <c r="E174" s="59"/>
      <c r="F174" s="59"/>
      <c r="G174" s="59"/>
      <c r="H174" s="59"/>
      <c r="I174" s="59"/>
      <c r="J174" s="59"/>
      <c r="K174" s="59"/>
      <c r="L174" s="37"/>
      <c r="M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</row>
  </sheetData>
  <autoFilter ref="C121:K17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581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ROUND(J128,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ROUND((SUM(BE128:BE273)),  2)</f>
        <v>0</v>
      </c>
      <c r="G33" s="36"/>
      <c r="H33" s="36"/>
      <c r="I33" s="126">
        <v>0.20999999999999999</v>
      </c>
      <c r="J33" s="125">
        <f>ROUND(((SUM(BE128:BE273))*I33),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ROUND((SUM(BF128:BF273)),  2)</f>
        <v>0</v>
      </c>
      <c r="G34" s="36"/>
      <c r="H34" s="36"/>
      <c r="I34" s="126">
        <v>0.12</v>
      </c>
      <c r="J34" s="125">
        <f>ROUND(((SUM(BF128:BF273))*I34),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ROUND((SUM(BG128:BG273)),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ROUND((SUM(BH128:BH273)),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ROUND((SUM(BI128:BI273)),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103 - NN - Parkovací stání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J128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242</v>
      </c>
      <c r="E97" s="140"/>
      <c r="F97" s="140"/>
      <c r="G97" s="140"/>
      <c r="H97" s="140"/>
      <c r="I97" s="140"/>
      <c r="J97" s="141">
        <f>J129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196"/>
      <c r="C98" s="13"/>
      <c r="D98" s="197" t="s">
        <v>243</v>
      </c>
      <c r="E98" s="198"/>
      <c r="F98" s="198"/>
      <c r="G98" s="198"/>
      <c r="H98" s="198"/>
      <c r="I98" s="198"/>
      <c r="J98" s="199">
        <f>J130</f>
        <v>0</v>
      </c>
      <c r="K98" s="13"/>
      <c r="L98" s="196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196"/>
      <c r="C99" s="13"/>
      <c r="D99" s="197" t="s">
        <v>244</v>
      </c>
      <c r="E99" s="198"/>
      <c r="F99" s="198"/>
      <c r="G99" s="198"/>
      <c r="H99" s="198"/>
      <c r="I99" s="198"/>
      <c r="J99" s="199">
        <f>J156</f>
        <v>0</v>
      </c>
      <c r="K99" s="13"/>
      <c r="L99" s="196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196"/>
      <c r="C100" s="13"/>
      <c r="D100" s="197" t="s">
        <v>245</v>
      </c>
      <c r="E100" s="198"/>
      <c r="F100" s="198"/>
      <c r="G100" s="198"/>
      <c r="H100" s="198"/>
      <c r="I100" s="198"/>
      <c r="J100" s="199">
        <f>J167</f>
        <v>0</v>
      </c>
      <c r="K100" s="13"/>
      <c r="L100" s="196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13" customFormat="1" ht="19.92" customHeight="1">
      <c r="A101" s="13"/>
      <c r="B101" s="196"/>
      <c r="C101" s="13"/>
      <c r="D101" s="197" t="s">
        <v>246</v>
      </c>
      <c r="E101" s="198"/>
      <c r="F101" s="198"/>
      <c r="G101" s="198"/>
      <c r="H101" s="198"/>
      <c r="I101" s="198"/>
      <c r="J101" s="199">
        <f>J176</f>
        <v>0</v>
      </c>
      <c r="K101" s="13"/>
      <c r="L101" s="196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13" customFormat="1" ht="19.92" customHeight="1">
      <c r="A102" s="13"/>
      <c r="B102" s="196"/>
      <c r="C102" s="13"/>
      <c r="D102" s="197" t="s">
        <v>247</v>
      </c>
      <c r="E102" s="198"/>
      <c r="F102" s="198"/>
      <c r="G102" s="198"/>
      <c r="H102" s="198"/>
      <c r="I102" s="198"/>
      <c r="J102" s="199">
        <f>J181</f>
        <v>0</v>
      </c>
      <c r="K102" s="13"/>
      <c r="L102" s="196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s="13" customFormat="1" ht="19.92" customHeight="1">
      <c r="A103" s="13"/>
      <c r="B103" s="196"/>
      <c r="C103" s="13"/>
      <c r="D103" s="197" t="s">
        <v>248</v>
      </c>
      <c r="E103" s="198"/>
      <c r="F103" s="198"/>
      <c r="G103" s="198"/>
      <c r="H103" s="198"/>
      <c r="I103" s="198"/>
      <c r="J103" s="199">
        <f>J206</f>
        <v>0</v>
      </c>
      <c r="K103" s="13"/>
      <c r="L103" s="196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</row>
    <row r="104" s="13" customFormat="1" ht="19.92" customHeight="1">
      <c r="A104" s="13"/>
      <c r="B104" s="196"/>
      <c r="C104" s="13"/>
      <c r="D104" s="197" t="s">
        <v>249</v>
      </c>
      <c r="E104" s="198"/>
      <c r="F104" s="198"/>
      <c r="G104" s="198"/>
      <c r="H104" s="198"/>
      <c r="I104" s="198"/>
      <c r="J104" s="199">
        <f>J215</f>
        <v>0</v>
      </c>
      <c r="K104" s="13"/>
      <c r="L104" s="196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</row>
    <row r="105" s="9" customFormat="1" ht="24.96" customHeight="1">
      <c r="A105" s="9"/>
      <c r="B105" s="138"/>
      <c r="C105" s="9"/>
      <c r="D105" s="139" t="s">
        <v>582</v>
      </c>
      <c r="E105" s="140"/>
      <c r="F105" s="140"/>
      <c r="G105" s="140"/>
      <c r="H105" s="140"/>
      <c r="I105" s="140"/>
      <c r="J105" s="141">
        <f>J248</f>
        <v>0</v>
      </c>
      <c r="K105" s="9"/>
      <c r="L105" s="13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3" customFormat="1" ht="19.92" customHeight="1">
      <c r="A106" s="13"/>
      <c r="B106" s="196"/>
      <c r="C106" s="13"/>
      <c r="D106" s="197" t="s">
        <v>583</v>
      </c>
      <c r="E106" s="198"/>
      <c r="F106" s="198"/>
      <c r="G106" s="198"/>
      <c r="H106" s="198"/>
      <c r="I106" s="198"/>
      <c r="J106" s="199">
        <f>J249</f>
        <v>0</v>
      </c>
      <c r="K106" s="13"/>
      <c r="L106" s="196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</row>
    <row r="107" s="13" customFormat="1" ht="19.92" customHeight="1">
      <c r="A107" s="13"/>
      <c r="B107" s="196"/>
      <c r="C107" s="13"/>
      <c r="D107" s="197" t="s">
        <v>584</v>
      </c>
      <c r="E107" s="198"/>
      <c r="F107" s="198"/>
      <c r="G107" s="198"/>
      <c r="H107" s="198"/>
      <c r="I107" s="198"/>
      <c r="J107" s="199">
        <f>J254</f>
        <v>0</v>
      </c>
      <c r="K107" s="13"/>
      <c r="L107" s="196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</row>
    <row r="108" s="9" customFormat="1" ht="24.96" customHeight="1">
      <c r="A108" s="9"/>
      <c r="B108" s="138"/>
      <c r="C108" s="9"/>
      <c r="D108" s="139" t="s">
        <v>143</v>
      </c>
      <c r="E108" s="140"/>
      <c r="F108" s="140"/>
      <c r="G108" s="140"/>
      <c r="H108" s="140"/>
      <c r="I108" s="140"/>
      <c r="J108" s="141">
        <f>J259</f>
        <v>0</v>
      </c>
      <c r="K108" s="9"/>
      <c r="L108" s="13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="2" customFormat="1" ht="6.96" customHeight="1">
      <c r="A114" s="36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144</v>
      </c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6"/>
      <c r="D118" s="36"/>
      <c r="E118" s="119" t="str">
        <f>E7</f>
        <v>III/3489 Lípa - průtah, PD - Chodník a parkovací stání</v>
      </c>
      <c r="F118" s="30"/>
      <c r="G118" s="30"/>
      <c r="H118" s="30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136</v>
      </c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6"/>
      <c r="D120" s="36"/>
      <c r="E120" s="65" t="str">
        <f>E9</f>
        <v>SO 103 - NN - Parkovací stání</v>
      </c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20</v>
      </c>
      <c r="D122" s="36"/>
      <c r="E122" s="36"/>
      <c r="F122" s="25" t="str">
        <f>F12</f>
        <v xml:space="preserve"> </v>
      </c>
      <c r="G122" s="36"/>
      <c r="H122" s="36"/>
      <c r="I122" s="30" t="s">
        <v>22</v>
      </c>
      <c r="J122" s="67" t="str">
        <f>IF(J12="","",J12)</f>
        <v>30. 9. 2024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24</v>
      </c>
      <c r="D124" s="36"/>
      <c r="E124" s="36"/>
      <c r="F124" s="25" t="str">
        <f>E15</f>
        <v>Obec Lípa</v>
      </c>
      <c r="G124" s="36"/>
      <c r="H124" s="36"/>
      <c r="I124" s="30" t="s">
        <v>32</v>
      </c>
      <c r="J124" s="34" t="str">
        <f>E21</f>
        <v xml:space="preserve"> </v>
      </c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30</v>
      </c>
      <c r="D125" s="36"/>
      <c r="E125" s="36"/>
      <c r="F125" s="25" t="str">
        <f>IF(E18="","",E18)</f>
        <v>Vyplň údaj</v>
      </c>
      <c r="G125" s="36"/>
      <c r="H125" s="36"/>
      <c r="I125" s="30" t="s">
        <v>34</v>
      </c>
      <c r="J125" s="34" t="str">
        <f>E24</f>
        <v>FORVIA CZ, s.r.o.</v>
      </c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0.32" customHeight="1">
      <c r="A126" s="36"/>
      <c r="B126" s="37"/>
      <c r="C126" s="36"/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10" customFormat="1" ht="29.28" customHeight="1">
      <c r="A127" s="142"/>
      <c r="B127" s="143"/>
      <c r="C127" s="144" t="s">
        <v>145</v>
      </c>
      <c r="D127" s="145" t="s">
        <v>64</v>
      </c>
      <c r="E127" s="145" t="s">
        <v>60</v>
      </c>
      <c r="F127" s="145" t="s">
        <v>61</v>
      </c>
      <c r="G127" s="145" t="s">
        <v>146</v>
      </c>
      <c r="H127" s="145" t="s">
        <v>147</v>
      </c>
      <c r="I127" s="145" t="s">
        <v>148</v>
      </c>
      <c r="J127" s="146" t="s">
        <v>140</v>
      </c>
      <c r="K127" s="147" t="s">
        <v>149</v>
      </c>
      <c r="L127" s="148"/>
      <c r="M127" s="84" t="s">
        <v>1</v>
      </c>
      <c r="N127" s="85" t="s">
        <v>43</v>
      </c>
      <c r="O127" s="85" t="s">
        <v>150</v>
      </c>
      <c r="P127" s="85" t="s">
        <v>151</v>
      </c>
      <c r="Q127" s="85" t="s">
        <v>152</v>
      </c>
      <c r="R127" s="85" t="s">
        <v>153</v>
      </c>
      <c r="S127" s="85" t="s">
        <v>154</v>
      </c>
      <c r="T127" s="86" t="s">
        <v>155</v>
      </c>
      <c r="U127" s="142"/>
      <c r="V127" s="142"/>
      <c r="W127" s="142"/>
      <c r="X127" s="142"/>
      <c r="Y127" s="142"/>
      <c r="Z127" s="142"/>
      <c r="AA127" s="142"/>
      <c r="AB127" s="142"/>
      <c r="AC127" s="142"/>
      <c r="AD127" s="142"/>
      <c r="AE127" s="142"/>
    </row>
    <row r="128" s="2" customFormat="1" ht="22.8" customHeight="1">
      <c r="A128" s="36"/>
      <c r="B128" s="37"/>
      <c r="C128" s="91" t="s">
        <v>156</v>
      </c>
      <c r="D128" s="36"/>
      <c r="E128" s="36"/>
      <c r="F128" s="36"/>
      <c r="G128" s="36"/>
      <c r="H128" s="36"/>
      <c r="I128" s="36"/>
      <c r="J128" s="149">
        <f>BK128</f>
        <v>0</v>
      </c>
      <c r="K128" s="36"/>
      <c r="L128" s="37"/>
      <c r="M128" s="87"/>
      <c r="N128" s="71"/>
      <c r="O128" s="88"/>
      <c r="P128" s="150">
        <f>P129+P248+P259</f>
        <v>0</v>
      </c>
      <c r="Q128" s="88"/>
      <c r="R128" s="150">
        <f>R129+R248+R259</f>
        <v>0</v>
      </c>
      <c r="S128" s="88"/>
      <c r="T128" s="151">
        <f>T129+T248+T259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78</v>
      </c>
      <c r="AU128" s="17" t="s">
        <v>142</v>
      </c>
      <c r="BK128" s="152">
        <f>BK129+BK248+BK259</f>
        <v>0</v>
      </c>
    </row>
    <row r="129" s="11" customFormat="1" ht="25.92" customHeight="1">
      <c r="A129" s="11"/>
      <c r="B129" s="153"/>
      <c r="C129" s="11"/>
      <c r="D129" s="154" t="s">
        <v>78</v>
      </c>
      <c r="E129" s="155" t="s">
        <v>250</v>
      </c>
      <c r="F129" s="155" t="s">
        <v>251</v>
      </c>
      <c r="G129" s="11"/>
      <c r="H129" s="11"/>
      <c r="I129" s="156"/>
      <c r="J129" s="157">
        <f>BK129</f>
        <v>0</v>
      </c>
      <c r="K129" s="11"/>
      <c r="L129" s="153"/>
      <c r="M129" s="158"/>
      <c r="N129" s="159"/>
      <c r="O129" s="159"/>
      <c r="P129" s="160">
        <f>P130+P156+P167+P176+P181+P206+P215</f>
        <v>0</v>
      </c>
      <c r="Q129" s="159"/>
      <c r="R129" s="160">
        <f>R130+R156+R167+R176+R181+R206+R215</f>
        <v>0</v>
      </c>
      <c r="S129" s="159"/>
      <c r="T129" s="161">
        <f>T130+T156+T167+T176+T181+T206+T215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154" t="s">
        <v>87</v>
      </c>
      <c r="AT129" s="162" t="s">
        <v>78</v>
      </c>
      <c r="AU129" s="162" t="s">
        <v>79</v>
      </c>
      <c r="AY129" s="154" t="s">
        <v>160</v>
      </c>
      <c r="BK129" s="163">
        <f>BK130+BK156+BK167+BK176+BK181+BK206+BK215</f>
        <v>0</v>
      </c>
    </row>
    <row r="130" s="11" customFormat="1" ht="22.8" customHeight="1">
      <c r="A130" s="11"/>
      <c r="B130" s="153"/>
      <c r="C130" s="11"/>
      <c r="D130" s="154" t="s">
        <v>78</v>
      </c>
      <c r="E130" s="200" t="s">
        <v>87</v>
      </c>
      <c r="F130" s="200" t="s">
        <v>252</v>
      </c>
      <c r="G130" s="11"/>
      <c r="H130" s="11"/>
      <c r="I130" s="156"/>
      <c r="J130" s="201">
        <f>BK130</f>
        <v>0</v>
      </c>
      <c r="K130" s="11"/>
      <c r="L130" s="153"/>
      <c r="M130" s="158"/>
      <c r="N130" s="159"/>
      <c r="O130" s="159"/>
      <c r="P130" s="160">
        <f>SUM(P131:P155)</f>
        <v>0</v>
      </c>
      <c r="Q130" s="159"/>
      <c r="R130" s="160">
        <f>SUM(R131:R155)</f>
        <v>0</v>
      </c>
      <c r="S130" s="159"/>
      <c r="T130" s="161">
        <f>SUM(T131:T155)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154" t="s">
        <v>87</v>
      </c>
      <c r="AT130" s="162" t="s">
        <v>78</v>
      </c>
      <c r="AU130" s="162" t="s">
        <v>87</v>
      </c>
      <c r="AY130" s="154" t="s">
        <v>160</v>
      </c>
      <c r="BK130" s="163">
        <f>SUM(BK131:BK155)</f>
        <v>0</v>
      </c>
    </row>
    <row r="131" s="2" customFormat="1" ht="24.15" customHeight="1">
      <c r="A131" s="36"/>
      <c r="B131" s="164"/>
      <c r="C131" s="165" t="s">
        <v>87</v>
      </c>
      <c r="D131" s="165" t="s">
        <v>161</v>
      </c>
      <c r="E131" s="166" t="s">
        <v>585</v>
      </c>
      <c r="F131" s="167" t="s">
        <v>586</v>
      </c>
      <c r="G131" s="168" t="s">
        <v>255</v>
      </c>
      <c r="H131" s="169">
        <v>3.2000000000000002</v>
      </c>
      <c r="I131" s="170"/>
      <c r="J131" s="171">
        <f>ROUND(I131*H131,2)</f>
        <v>0</v>
      </c>
      <c r="K131" s="172"/>
      <c r="L131" s="37"/>
      <c r="M131" s="173" t="s">
        <v>1</v>
      </c>
      <c r="N131" s="174" t="s">
        <v>44</v>
      </c>
      <c r="O131" s="75"/>
      <c r="P131" s="175">
        <f>O131*H131</f>
        <v>0</v>
      </c>
      <c r="Q131" s="175">
        <v>0</v>
      </c>
      <c r="R131" s="175">
        <f>Q131*H131</f>
        <v>0</v>
      </c>
      <c r="S131" s="175">
        <v>0</v>
      </c>
      <c r="T131" s="17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77" t="s">
        <v>159</v>
      </c>
      <c r="AT131" s="177" t="s">
        <v>161</v>
      </c>
      <c r="AU131" s="177" t="s">
        <v>89</v>
      </c>
      <c r="AY131" s="17" t="s">
        <v>160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7" t="s">
        <v>87</v>
      </c>
      <c r="BK131" s="178">
        <f>ROUND(I131*H131,2)</f>
        <v>0</v>
      </c>
      <c r="BL131" s="17" t="s">
        <v>159</v>
      </c>
      <c r="BM131" s="177" t="s">
        <v>587</v>
      </c>
    </row>
    <row r="132" s="2" customFormat="1">
      <c r="A132" s="36"/>
      <c r="B132" s="37"/>
      <c r="C132" s="36"/>
      <c r="D132" s="179" t="s">
        <v>167</v>
      </c>
      <c r="E132" s="36"/>
      <c r="F132" s="180" t="s">
        <v>586</v>
      </c>
      <c r="G132" s="36"/>
      <c r="H132" s="36"/>
      <c r="I132" s="181"/>
      <c r="J132" s="36"/>
      <c r="K132" s="36"/>
      <c r="L132" s="37"/>
      <c r="M132" s="182"/>
      <c r="N132" s="183"/>
      <c r="O132" s="75"/>
      <c r="P132" s="75"/>
      <c r="Q132" s="75"/>
      <c r="R132" s="75"/>
      <c r="S132" s="75"/>
      <c r="T132" s="7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167</v>
      </c>
      <c r="AU132" s="17" t="s">
        <v>89</v>
      </c>
    </row>
    <row r="133" s="2" customFormat="1">
      <c r="A133" s="36"/>
      <c r="B133" s="37"/>
      <c r="C133" s="36"/>
      <c r="D133" s="179" t="s">
        <v>168</v>
      </c>
      <c r="E133" s="36"/>
      <c r="F133" s="184" t="s">
        <v>588</v>
      </c>
      <c r="G133" s="36"/>
      <c r="H133" s="36"/>
      <c r="I133" s="181"/>
      <c r="J133" s="36"/>
      <c r="K133" s="36"/>
      <c r="L133" s="37"/>
      <c r="M133" s="182"/>
      <c r="N133" s="183"/>
      <c r="O133" s="75"/>
      <c r="P133" s="75"/>
      <c r="Q133" s="75"/>
      <c r="R133" s="75"/>
      <c r="S133" s="75"/>
      <c r="T133" s="7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168</v>
      </c>
      <c r="AU133" s="17" t="s">
        <v>89</v>
      </c>
    </row>
    <row r="134" s="12" customFormat="1">
      <c r="A134" s="12"/>
      <c r="B134" s="185"/>
      <c r="C134" s="12"/>
      <c r="D134" s="179" t="s">
        <v>170</v>
      </c>
      <c r="E134" s="186" t="s">
        <v>1</v>
      </c>
      <c r="F134" s="187" t="s">
        <v>589</v>
      </c>
      <c r="G134" s="12"/>
      <c r="H134" s="188">
        <v>3.2000000000000002</v>
      </c>
      <c r="I134" s="189"/>
      <c r="J134" s="12"/>
      <c r="K134" s="12"/>
      <c r="L134" s="185"/>
      <c r="M134" s="190"/>
      <c r="N134" s="191"/>
      <c r="O134" s="191"/>
      <c r="P134" s="191"/>
      <c r="Q134" s="191"/>
      <c r="R134" s="191"/>
      <c r="S134" s="191"/>
      <c r="T134" s="19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86" t="s">
        <v>170</v>
      </c>
      <c r="AU134" s="186" t="s">
        <v>89</v>
      </c>
      <c r="AV134" s="12" t="s">
        <v>89</v>
      </c>
      <c r="AW134" s="12" t="s">
        <v>33</v>
      </c>
      <c r="AX134" s="12" t="s">
        <v>87</v>
      </c>
      <c r="AY134" s="186" t="s">
        <v>160</v>
      </c>
    </row>
    <row r="135" s="2" customFormat="1" ht="24.15" customHeight="1">
      <c r="A135" s="36"/>
      <c r="B135" s="164"/>
      <c r="C135" s="165" t="s">
        <v>89</v>
      </c>
      <c r="D135" s="165" t="s">
        <v>161</v>
      </c>
      <c r="E135" s="166" t="s">
        <v>253</v>
      </c>
      <c r="F135" s="167" t="s">
        <v>254</v>
      </c>
      <c r="G135" s="168" t="s">
        <v>255</v>
      </c>
      <c r="H135" s="169">
        <v>46.25</v>
      </c>
      <c r="I135" s="170"/>
      <c r="J135" s="171">
        <f>ROUND(I135*H135,2)</f>
        <v>0</v>
      </c>
      <c r="K135" s="172"/>
      <c r="L135" s="37"/>
      <c r="M135" s="173" t="s">
        <v>1</v>
      </c>
      <c r="N135" s="174" t="s">
        <v>44</v>
      </c>
      <c r="O135" s="75"/>
      <c r="P135" s="175">
        <f>O135*H135</f>
        <v>0</v>
      </c>
      <c r="Q135" s="175">
        <v>0</v>
      </c>
      <c r="R135" s="175">
        <f>Q135*H135</f>
        <v>0</v>
      </c>
      <c r="S135" s="175">
        <v>0</v>
      </c>
      <c r="T135" s="17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77" t="s">
        <v>159</v>
      </c>
      <c r="AT135" s="177" t="s">
        <v>161</v>
      </c>
      <c r="AU135" s="177" t="s">
        <v>89</v>
      </c>
      <c r="AY135" s="17" t="s">
        <v>160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7" t="s">
        <v>87</v>
      </c>
      <c r="BK135" s="178">
        <f>ROUND(I135*H135,2)</f>
        <v>0</v>
      </c>
      <c r="BL135" s="17" t="s">
        <v>159</v>
      </c>
      <c r="BM135" s="177" t="s">
        <v>256</v>
      </c>
    </row>
    <row r="136" s="2" customFormat="1">
      <c r="A136" s="36"/>
      <c r="B136" s="37"/>
      <c r="C136" s="36"/>
      <c r="D136" s="179" t="s">
        <v>167</v>
      </c>
      <c r="E136" s="36"/>
      <c r="F136" s="180" t="s">
        <v>254</v>
      </c>
      <c r="G136" s="36"/>
      <c r="H136" s="36"/>
      <c r="I136" s="181"/>
      <c r="J136" s="36"/>
      <c r="K136" s="36"/>
      <c r="L136" s="37"/>
      <c r="M136" s="182"/>
      <c r="N136" s="183"/>
      <c r="O136" s="75"/>
      <c r="P136" s="75"/>
      <c r="Q136" s="75"/>
      <c r="R136" s="75"/>
      <c r="S136" s="75"/>
      <c r="T136" s="7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167</v>
      </c>
      <c r="AU136" s="17" t="s">
        <v>89</v>
      </c>
    </row>
    <row r="137" s="2" customFormat="1">
      <c r="A137" s="36"/>
      <c r="B137" s="37"/>
      <c r="C137" s="36"/>
      <c r="D137" s="179" t="s">
        <v>168</v>
      </c>
      <c r="E137" s="36"/>
      <c r="F137" s="184" t="s">
        <v>257</v>
      </c>
      <c r="G137" s="36"/>
      <c r="H137" s="36"/>
      <c r="I137" s="181"/>
      <c r="J137" s="36"/>
      <c r="K137" s="36"/>
      <c r="L137" s="37"/>
      <c r="M137" s="182"/>
      <c r="N137" s="183"/>
      <c r="O137" s="75"/>
      <c r="P137" s="75"/>
      <c r="Q137" s="75"/>
      <c r="R137" s="75"/>
      <c r="S137" s="75"/>
      <c r="T137" s="7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168</v>
      </c>
      <c r="AU137" s="17" t="s">
        <v>89</v>
      </c>
    </row>
    <row r="138" s="12" customFormat="1">
      <c r="A138" s="12"/>
      <c r="B138" s="185"/>
      <c r="C138" s="12"/>
      <c r="D138" s="179" t="s">
        <v>170</v>
      </c>
      <c r="E138" s="186" t="s">
        <v>1</v>
      </c>
      <c r="F138" s="187" t="s">
        <v>590</v>
      </c>
      <c r="G138" s="12"/>
      <c r="H138" s="188">
        <v>46.25</v>
      </c>
      <c r="I138" s="189"/>
      <c r="J138" s="12"/>
      <c r="K138" s="12"/>
      <c r="L138" s="185"/>
      <c r="M138" s="190"/>
      <c r="N138" s="191"/>
      <c r="O138" s="191"/>
      <c r="P138" s="191"/>
      <c r="Q138" s="191"/>
      <c r="R138" s="191"/>
      <c r="S138" s="191"/>
      <c r="T138" s="19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186" t="s">
        <v>170</v>
      </c>
      <c r="AU138" s="186" t="s">
        <v>89</v>
      </c>
      <c r="AV138" s="12" t="s">
        <v>89</v>
      </c>
      <c r="AW138" s="12" t="s">
        <v>33</v>
      </c>
      <c r="AX138" s="12" t="s">
        <v>87</v>
      </c>
      <c r="AY138" s="186" t="s">
        <v>160</v>
      </c>
    </row>
    <row r="139" s="2" customFormat="1" ht="24.15" customHeight="1">
      <c r="A139" s="36"/>
      <c r="B139" s="164"/>
      <c r="C139" s="165" t="s">
        <v>178</v>
      </c>
      <c r="D139" s="165" t="s">
        <v>161</v>
      </c>
      <c r="E139" s="166" t="s">
        <v>259</v>
      </c>
      <c r="F139" s="167" t="s">
        <v>254</v>
      </c>
      <c r="G139" s="168" t="s">
        <v>255</v>
      </c>
      <c r="H139" s="169">
        <v>62.5</v>
      </c>
      <c r="I139" s="170"/>
      <c r="J139" s="171">
        <f>ROUND(I139*H139,2)</f>
        <v>0</v>
      </c>
      <c r="K139" s="172"/>
      <c r="L139" s="37"/>
      <c r="M139" s="173" t="s">
        <v>1</v>
      </c>
      <c r="N139" s="174" t="s">
        <v>44</v>
      </c>
      <c r="O139" s="75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77" t="s">
        <v>159</v>
      </c>
      <c r="AT139" s="177" t="s">
        <v>161</v>
      </c>
      <c r="AU139" s="177" t="s">
        <v>89</v>
      </c>
      <c r="AY139" s="17" t="s">
        <v>160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7" t="s">
        <v>87</v>
      </c>
      <c r="BK139" s="178">
        <f>ROUND(I139*H139,2)</f>
        <v>0</v>
      </c>
      <c r="BL139" s="17" t="s">
        <v>159</v>
      </c>
      <c r="BM139" s="177" t="s">
        <v>260</v>
      </c>
    </row>
    <row r="140" s="2" customFormat="1">
      <c r="A140" s="36"/>
      <c r="B140" s="37"/>
      <c r="C140" s="36"/>
      <c r="D140" s="179" t="s">
        <v>167</v>
      </c>
      <c r="E140" s="36"/>
      <c r="F140" s="180" t="s">
        <v>254</v>
      </c>
      <c r="G140" s="36"/>
      <c r="H140" s="36"/>
      <c r="I140" s="181"/>
      <c r="J140" s="36"/>
      <c r="K140" s="36"/>
      <c r="L140" s="37"/>
      <c r="M140" s="182"/>
      <c r="N140" s="183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167</v>
      </c>
      <c r="AU140" s="17" t="s">
        <v>89</v>
      </c>
    </row>
    <row r="141" s="2" customFormat="1">
      <c r="A141" s="36"/>
      <c r="B141" s="37"/>
      <c r="C141" s="36"/>
      <c r="D141" s="179" t="s">
        <v>168</v>
      </c>
      <c r="E141" s="36"/>
      <c r="F141" s="184" t="s">
        <v>257</v>
      </c>
      <c r="G141" s="36"/>
      <c r="H141" s="36"/>
      <c r="I141" s="181"/>
      <c r="J141" s="36"/>
      <c r="K141" s="36"/>
      <c r="L141" s="37"/>
      <c r="M141" s="182"/>
      <c r="N141" s="183"/>
      <c r="O141" s="75"/>
      <c r="P141" s="75"/>
      <c r="Q141" s="75"/>
      <c r="R141" s="75"/>
      <c r="S141" s="75"/>
      <c r="T141" s="7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7" t="s">
        <v>168</v>
      </c>
      <c r="AU141" s="17" t="s">
        <v>89</v>
      </c>
    </row>
    <row r="142" s="14" customFormat="1">
      <c r="A142" s="14"/>
      <c r="B142" s="202"/>
      <c r="C142" s="14"/>
      <c r="D142" s="179" t="s">
        <v>170</v>
      </c>
      <c r="E142" s="203" t="s">
        <v>1</v>
      </c>
      <c r="F142" s="204" t="s">
        <v>591</v>
      </c>
      <c r="G142" s="14"/>
      <c r="H142" s="203" t="s">
        <v>1</v>
      </c>
      <c r="I142" s="205"/>
      <c r="J142" s="14"/>
      <c r="K142" s="14"/>
      <c r="L142" s="202"/>
      <c r="M142" s="206"/>
      <c r="N142" s="207"/>
      <c r="O142" s="207"/>
      <c r="P142" s="207"/>
      <c r="Q142" s="207"/>
      <c r="R142" s="207"/>
      <c r="S142" s="207"/>
      <c r="T142" s="20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3" t="s">
        <v>170</v>
      </c>
      <c r="AU142" s="203" t="s">
        <v>89</v>
      </c>
      <c r="AV142" s="14" t="s">
        <v>87</v>
      </c>
      <c r="AW142" s="14" t="s">
        <v>33</v>
      </c>
      <c r="AX142" s="14" t="s">
        <v>79</v>
      </c>
      <c r="AY142" s="203" t="s">
        <v>160</v>
      </c>
    </row>
    <row r="143" s="12" customFormat="1">
      <c r="A143" s="12"/>
      <c r="B143" s="185"/>
      <c r="C143" s="12"/>
      <c r="D143" s="179" t="s">
        <v>170</v>
      </c>
      <c r="E143" s="186" t="s">
        <v>1</v>
      </c>
      <c r="F143" s="187" t="s">
        <v>592</v>
      </c>
      <c r="G143" s="12"/>
      <c r="H143" s="188">
        <v>62.5</v>
      </c>
      <c r="I143" s="189"/>
      <c r="J143" s="12"/>
      <c r="K143" s="12"/>
      <c r="L143" s="185"/>
      <c r="M143" s="190"/>
      <c r="N143" s="191"/>
      <c r="O143" s="191"/>
      <c r="P143" s="191"/>
      <c r="Q143" s="191"/>
      <c r="R143" s="191"/>
      <c r="S143" s="191"/>
      <c r="T143" s="19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186" t="s">
        <v>170</v>
      </c>
      <c r="AU143" s="186" t="s">
        <v>89</v>
      </c>
      <c r="AV143" s="12" t="s">
        <v>89</v>
      </c>
      <c r="AW143" s="12" t="s">
        <v>33</v>
      </c>
      <c r="AX143" s="12" t="s">
        <v>79</v>
      </c>
      <c r="AY143" s="186" t="s">
        <v>160</v>
      </c>
    </row>
    <row r="144" s="2" customFormat="1" ht="24.15" customHeight="1">
      <c r="A144" s="36"/>
      <c r="B144" s="164"/>
      <c r="C144" s="165" t="s">
        <v>159</v>
      </c>
      <c r="D144" s="165" t="s">
        <v>161</v>
      </c>
      <c r="E144" s="166" t="s">
        <v>264</v>
      </c>
      <c r="F144" s="167" t="s">
        <v>265</v>
      </c>
      <c r="G144" s="168" t="s">
        <v>266</v>
      </c>
      <c r="H144" s="169">
        <v>30</v>
      </c>
      <c r="I144" s="170"/>
      <c r="J144" s="171">
        <f>ROUND(I144*H144,2)</f>
        <v>0</v>
      </c>
      <c r="K144" s="172"/>
      <c r="L144" s="37"/>
      <c r="M144" s="173" t="s">
        <v>1</v>
      </c>
      <c r="N144" s="174" t="s">
        <v>44</v>
      </c>
      <c r="O144" s="75"/>
      <c r="P144" s="175">
        <f>O144*H144</f>
        <v>0</v>
      </c>
      <c r="Q144" s="175">
        <v>0</v>
      </c>
      <c r="R144" s="175">
        <f>Q144*H144</f>
        <v>0</v>
      </c>
      <c r="S144" s="175">
        <v>0</v>
      </c>
      <c r="T144" s="17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77" t="s">
        <v>159</v>
      </c>
      <c r="AT144" s="177" t="s">
        <v>161</v>
      </c>
      <c r="AU144" s="177" t="s">
        <v>89</v>
      </c>
      <c r="AY144" s="17" t="s">
        <v>160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7" t="s">
        <v>87</v>
      </c>
      <c r="BK144" s="178">
        <f>ROUND(I144*H144,2)</f>
        <v>0</v>
      </c>
      <c r="BL144" s="17" t="s">
        <v>159</v>
      </c>
      <c r="BM144" s="177" t="s">
        <v>593</v>
      </c>
    </row>
    <row r="145" s="2" customFormat="1">
      <c r="A145" s="36"/>
      <c r="B145" s="37"/>
      <c r="C145" s="36"/>
      <c r="D145" s="179" t="s">
        <v>167</v>
      </c>
      <c r="E145" s="36"/>
      <c r="F145" s="180" t="s">
        <v>265</v>
      </c>
      <c r="G145" s="36"/>
      <c r="H145" s="36"/>
      <c r="I145" s="181"/>
      <c r="J145" s="36"/>
      <c r="K145" s="36"/>
      <c r="L145" s="37"/>
      <c r="M145" s="182"/>
      <c r="N145" s="183"/>
      <c r="O145" s="75"/>
      <c r="P145" s="75"/>
      <c r="Q145" s="75"/>
      <c r="R145" s="75"/>
      <c r="S145" s="75"/>
      <c r="T145" s="7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7" t="s">
        <v>167</v>
      </c>
      <c r="AU145" s="17" t="s">
        <v>89</v>
      </c>
    </row>
    <row r="146" s="2" customFormat="1">
      <c r="A146" s="36"/>
      <c r="B146" s="37"/>
      <c r="C146" s="36"/>
      <c r="D146" s="179" t="s">
        <v>168</v>
      </c>
      <c r="E146" s="36"/>
      <c r="F146" s="184" t="s">
        <v>268</v>
      </c>
      <c r="G146" s="36"/>
      <c r="H146" s="36"/>
      <c r="I146" s="181"/>
      <c r="J146" s="36"/>
      <c r="K146" s="36"/>
      <c r="L146" s="37"/>
      <c r="M146" s="182"/>
      <c r="N146" s="183"/>
      <c r="O146" s="75"/>
      <c r="P146" s="75"/>
      <c r="Q146" s="75"/>
      <c r="R146" s="75"/>
      <c r="S146" s="75"/>
      <c r="T146" s="7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7" t="s">
        <v>168</v>
      </c>
      <c r="AU146" s="17" t="s">
        <v>89</v>
      </c>
    </row>
    <row r="147" s="12" customFormat="1">
      <c r="A147" s="12"/>
      <c r="B147" s="185"/>
      <c r="C147" s="12"/>
      <c r="D147" s="179" t="s">
        <v>170</v>
      </c>
      <c r="E147" s="186" t="s">
        <v>1</v>
      </c>
      <c r="F147" s="187" t="s">
        <v>594</v>
      </c>
      <c r="G147" s="12"/>
      <c r="H147" s="188">
        <v>30</v>
      </c>
      <c r="I147" s="189"/>
      <c r="J147" s="12"/>
      <c r="K147" s="12"/>
      <c r="L147" s="185"/>
      <c r="M147" s="190"/>
      <c r="N147" s="191"/>
      <c r="O147" s="191"/>
      <c r="P147" s="191"/>
      <c r="Q147" s="191"/>
      <c r="R147" s="191"/>
      <c r="S147" s="191"/>
      <c r="T147" s="19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186" t="s">
        <v>170</v>
      </c>
      <c r="AU147" s="186" t="s">
        <v>89</v>
      </c>
      <c r="AV147" s="12" t="s">
        <v>89</v>
      </c>
      <c r="AW147" s="12" t="s">
        <v>33</v>
      </c>
      <c r="AX147" s="12" t="s">
        <v>87</v>
      </c>
      <c r="AY147" s="186" t="s">
        <v>160</v>
      </c>
    </row>
    <row r="148" s="2" customFormat="1" ht="24.15" customHeight="1">
      <c r="A148" s="36"/>
      <c r="B148" s="164"/>
      <c r="C148" s="165" t="s">
        <v>210</v>
      </c>
      <c r="D148" s="165" t="s">
        <v>161</v>
      </c>
      <c r="E148" s="166" t="s">
        <v>406</v>
      </c>
      <c r="F148" s="167" t="s">
        <v>407</v>
      </c>
      <c r="G148" s="168" t="s">
        <v>255</v>
      </c>
      <c r="H148" s="169">
        <v>3.2400000000000002</v>
      </c>
      <c r="I148" s="170"/>
      <c r="J148" s="171">
        <f>ROUND(I148*H148,2)</f>
        <v>0</v>
      </c>
      <c r="K148" s="172"/>
      <c r="L148" s="37"/>
      <c r="M148" s="173" t="s">
        <v>1</v>
      </c>
      <c r="N148" s="174" t="s">
        <v>44</v>
      </c>
      <c r="O148" s="75"/>
      <c r="P148" s="175">
        <f>O148*H148</f>
        <v>0</v>
      </c>
      <c r="Q148" s="175">
        <v>0</v>
      </c>
      <c r="R148" s="175">
        <f>Q148*H148</f>
        <v>0</v>
      </c>
      <c r="S148" s="175">
        <v>0</v>
      </c>
      <c r="T148" s="17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77" t="s">
        <v>159</v>
      </c>
      <c r="AT148" s="177" t="s">
        <v>161</v>
      </c>
      <c r="AU148" s="177" t="s">
        <v>89</v>
      </c>
      <c r="AY148" s="17" t="s">
        <v>160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7" t="s">
        <v>87</v>
      </c>
      <c r="BK148" s="178">
        <f>ROUND(I148*H148,2)</f>
        <v>0</v>
      </c>
      <c r="BL148" s="17" t="s">
        <v>159</v>
      </c>
      <c r="BM148" s="177" t="s">
        <v>408</v>
      </c>
    </row>
    <row r="149" s="2" customFormat="1">
      <c r="A149" s="36"/>
      <c r="B149" s="37"/>
      <c r="C149" s="36"/>
      <c r="D149" s="179" t="s">
        <v>167</v>
      </c>
      <c r="E149" s="36"/>
      <c r="F149" s="180" t="s">
        <v>407</v>
      </c>
      <c r="G149" s="36"/>
      <c r="H149" s="36"/>
      <c r="I149" s="181"/>
      <c r="J149" s="36"/>
      <c r="K149" s="36"/>
      <c r="L149" s="37"/>
      <c r="M149" s="182"/>
      <c r="N149" s="183"/>
      <c r="O149" s="75"/>
      <c r="P149" s="75"/>
      <c r="Q149" s="75"/>
      <c r="R149" s="75"/>
      <c r="S149" s="75"/>
      <c r="T149" s="7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7" t="s">
        <v>167</v>
      </c>
      <c r="AU149" s="17" t="s">
        <v>89</v>
      </c>
    </row>
    <row r="150" s="2" customFormat="1">
      <c r="A150" s="36"/>
      <c r="B150" s="37"/>
      <c r="C150" s="36"/>
      <c r="D150" s="179" t="s">
        <v>168</v>
      </c>
      <c r="E150" s="36"/>
      <c r="F150" s="184" t="s">
        <v>268</v>
      </c>
      <c r="G150" s="36"/>
      <c r="H150" s="36"/>
      <c r="I150" s="181"/>
      <c r="J150" s="36"/>
      <c r="K150" s="36"/>
      <c r="L150" s="37"/>
      <c r="M150" s="182"/>
      <c r="N150" s="183"/>
      <c r="O150" s="75"/>
      <c r="P150" s="75"/>
      <c r="Q150" s="75"/>
      <c r="R150" s="75"/>
      <c r="S150" s="75"/>
      <c r="T150" s="7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7" t="s">
        <v>168</v>
      </c>
      <c r="AU150" s="17" t="s">
        <v>89</v>
      </c>
    </row>
    <row r="151" s="12" customFormat="1">
      <c r="A151" s="12"/>
      <c r="B151" s="185"/>
      <c r="C151" s="12"/>
      <c r="D151" s="179" t="s">
        <v>170</v>
      </c>
      <c r="E151" s="186" t="s">
        <v>1</v>
      </c>
      <c r="F151" s="187" t="s">
        <v>595</v>
      </c>
      <c r="G151" s="12"/>
      <c r="H151" s="188">
        <v>3.2400000000000002</v>
      </c>
      <c r="I151" s="189"/>
      <c r="J151" s="12"/>
      <c r="K151" s="12"/>
      <c r="L151" s="185"/>
      <c r="M151" s="190"/>
      <c r="N151" s="191"/>
      <c r="O151" s="191"/>
      <c r="P151" s="191"/>
      <c r="Q151" s="191"/>
      <c r="R151" s="191"/>
      <c r="S151" s="191"/>
      <c r="T151" s="19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186" t="s">
        <v>170</v>
      </c>
      <c r="AU151" s="186" t="s">
        <v>89</v>
      </c>
      <c r="AV151" s="12" t="s">
        <v>89</v>
      </c>
      <c r="AW151" s="12" t="s">
        <v>33</v>
      </c>
      <c r="AX151" s="12" t="s">
        <v>87</v>
      </c>
      <c r="AY151" s="186" t="s">
        <v>160</v>
      </c>
    </row>
    <row r="152" s="2" customFormat="1" ht="24.15" customHeight="1">
      <c r="A152" s="36"/>
      <c r="B152" s="164"/>
      <c r="C152" s="165" t="s">
        <v>215</v>
      </c>
      <c r="D152" s="165" t="s">
        <v>161</v>
      </c>
      <c r="E152" s="166" t="s">
        <v>411</v>
      </c>
      <c r="F152" s="167" t="s">
        <v>412</v>
      </c>
      <c r="G152" s="168" t="s">
        <v>266</v>
      </c>
      <c r="H152" s="169">
        <v>15</v>
      </c>
      <c r="I152" s="170"/>
      <c r="J152" s="171">
        <f>ROUND(I152*H152,2)</f>
        <v>0</v>
      </c>
      <c r="K152" s="172"/>
      <c r="L152" s="37"/>
      <c r="M152" s="173" t="s">
        <v>1</v>
      </c>
      <c r="N152" s="174" t="s">
        <v>44</v>
      </c>
      <c r="O152" s="75"/>
      <c r="P152" s="175">
        <f>O152*H152</f>
        <v>0</v>
      </c>
      <c r="Q152" s="175">
        <v>0</v>
      </c>
      <c r="R152" s="175">
        <f>Q152*H152</f>
        <v>0</v>
      </c>
      <c r="S152" s="175">
        <v>0</v>
      </c>
      <c r="T152" s="17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77" t="s">
        <v>159</v>
      </c>
      <c r="AT152" s="177" t="s">
        <v>161</v>
      </c>
      <c r="AU152" s="177" t="s">
        <v>89</v>
      </c>
      <c r="AY152" s="17" t="s">
        <v>160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17" t="s">
        <v>87</v>
      </c>
      <c r="BK152" s="178">
        <f>ROUND(I152*H152,2)</f>
        <v>0</v>
      </c>
      <c r="BL152" s="17" t="s">
        <v>159</v>
      </c>
      <c r="BM152" s="177" t="s">
        <v>413</v>
      </c>
    </row>
    <row r="153" s="2" customFormat="1">
      <c r="A153" s="36"/>
      <c r="B153" s="37"/>
      <c r="C153" s="36"/>
      <c r="D153" s="179" t="s">
        <v>167</v>
      </c>
      <c r="E153" s="36"/>
      <c r="F153" s="180" t="s">
        <v>412</v>
      </c>
      <c r="G153" s="36"/>
      <c r="H153" s="36"/>
      <c r="I153" s="181"/>
      <c r="J153" s="36"/>
      <c r="K153" s="36"/>
      <c r="L153" s="37"/>
      <c r="M153" s="182"/>
      <c r="N153" s="183"/>
      <c r="O153" s="75"/>
      <c r="P153" s="75"/>
      <c r="Q153" s="75"/>
      <c r="R153" s="75"/>
      <c r="S153" s="75"/>
      <c r="T153" s="7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7" t="s">
        <v>167</v>
      </c>
      <c r="AU153" s="17" t="s">
        <v>89</v>
      </c>
    </row>
    <row r="154" s="2" customFormat="1">
      <c r="A154" s="36"/>
      <c r="B154" s="37"/>
      <c r="C154" s="36"/>
      <c r="D154" s="179" t="s">
        <v>168</v>
      </c>
      <c r="E154" s="36"/>
      <c r="F154" s="184" t="s">
        <v>414</v>
      </c>
      <c r="G154" s="36"/>
      <c r="H154" s="36"/>
      <c r="I154" s="181"/>
      <c r="J154" s="36"/>
      <c r="K154" s="36"/>
      <c r="L154" s="37"/>
      <c r="M154" s="182"/>
      <c r="N154" s="183"/>
      <c r="O154" s="75"/>
      <c r="P154" s="75"/>
      <c r="Q154" s="75"/>
      <c r="R154" s="75"/>
      <c r="S154" s="75"/>
      <c r="T154" s="7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7" t="s">
        <v>168</v>
      </c>
      <c r="AU154" s="17" t="s">
        <v>89</v>
      </c>
    </row>
    <row r="155" s="12" customFormat="1">
      <c r="A155" s="12"/>
      <c r="B155" s="185"/>
      <c r="C155" s="12"/>
      <c r="D155" s="179" t="s">
        <v>170</v>
      </c>
      <c r="E155" s="186" t="s">
        <v>1</v>
      </c>
      <c r="F155" s="187" t="s">
        <v>596</v>
      </c>
      <c r="G155" s="12"/>
      <c r="H155" s="188">
        <v>15</v>
      </c>
      <c r="I155" s="189"/>
      <c r="J155" s="12"/>
      <c r="K155" s="12"/>
      <c r="L155" s="185"/>
      <c r="M155" s="190"/>
      <c r="N155" s="191"/>
      <c r="O155" s="191"/>
      <c r="P155" s="191"/>
      <c r="Q155" s="191"/>
      <c r="R155" s="191"/>
      <c r="S155" s="191"/>
      <c r="T155" s="19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186" t="s">
        <v>170</v>
      </c>
      <c r="AU155" s="186" t="s">
        <v>89</v>
      </c>
      <c r="AV155" s="12" t="s">
        <v>89</v>
      </c>
      <c r="AW155" s="12" t="s">
        <v>33</v>
      </c>
      <c r="AX155" s="12" t="s">
        <v>87</v>
      </c>
      <c r="AY155" s="186" t="s">
        <v>160</v>
      </c>
    </row>
    <row r="156" s="11" customFormat="1" ht="22.8" customHeight="1">
      <c r="A156" s="11"/>
      <c r="B156" s="153"/>
      <c r="C156" s="11"/>
      <c r="D156" s="154" t="s">
        <v>78</v>
      </c>
      <c r="E156" s="200" t="s">
        <v>89</v>
      </c>
      <c r="F156" s="200" t="s">
        <v>296</v>
      </c>
      <c r="G156" s="11"/>
      <c r="H156" s="11"/>
      <c r="I156" s="156"/>
      <c r="J156" s="201">
        <f>BK156</f>
        <v>0</v>
      </c>
      <c r="K156" s="11"/>
      <c r="L156" s="153"/>
      <c r="M156" s="158"/>
      <c r="N156" s="159"/>
      <c r="O156" s="159"/>
      <c r="P156" s="160">
        <f>SUM(P157:P166)</f>
        <v>0</v>
      </c>
      <c r="Q156" s="159"/>
      <c r="R156" s="160">
        <f>SUM(R157:R166)</f>
        <v>0</v>
      </c>
      <c r="S156" s="159"/>
      <c r="T156" s="161">
        <f>SUM(T157:T166)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154" t="s">
        <v>87</v>
      </c>
      <c r="AT156" s="162" t="s">
        <v>78</v>
      </c>
      <c r="AU156" s="162" t="s">
        <v>87</v>
      </c>
      <c r="AY156" s="154" t="s">
        <v>160</v>
      </c>
      <c r="BK156" s="163">
        <f>SUM(BK157:BK166)</f>
        <v>0</v>
      </c>
    </row>
    <row r="157" s="2" customFormat="1" ht="16.5" customHeight="1">
      <c r="A157" s="36"/>
      <c r="B157" s="164"/>
      <c r="C157" s="165" t="s">
        <v>236</v>
      </c>
      <c r="D157" s="165" t="s">
        <v>161</v>
      </c>
      <c r="E157" s="166" t="s">
        <v>297</v>
      </c>
      <c r="F157" s="167" t="s">
        <v>298</v>
      </c>
      <c r="G157" s="168" t="s">
        <v>255</v>
      </c>
      <c r="H157" s="169">
        <v>62.5</v>
      </c>
      <c r="I157" s="170"/>
      <c r="J157" s="171">
        <f>ROUND(I157*H157,2)</f>
        <v>0</v>
      </c>
      <c r="K157" s="172"/>
      <c r="L157" s="37"/>
      <c r="M157" s="173" t="s">
        <v>1</v>
      </c>
      <c r="N157" s="174" t="s">
        <v>44</v>
      </c>
      <c r="O157" s="75"/>
      <c r="P157" s="175">
        <f>O157*H157</f>
        <v>0</v>
      </c>
      <c r="Q157" s="175">
        <v>0</v>
      </c>
      <c r="R157" s="175">
        <f>Q157*H157</f>
        <v>0</v>
      </c>
      <c r="S157" s="175">
        <v>0</v>
      </c>
      <c r="T157" s="17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77" t="s">
        <v>159</v>
      </c>
      <c r="AT157" s="177" t="s">
        <v>161</v>
      </c>
      <c r="AU157" s="177" t="s">
        <v>89</v>
      </c>
      <c r="AY157" s="17" t="s">
        <v>160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7" t="s">
        <v>87</v>
      </c>
      <c r="BK157" s="178">
        <f>ROUND(I157*H157,2)</f>
        <v>0</v>
      </c>
      <c r="BL157" s="17" t="s">
        <v>159</v>
      </c>
      <c r="BM157" s="177" t="s">
        <v>299</v>
      </c>
    </row>
    <row r="158" s="2" customFormat="1">
      <c r="A158" s="36"/>
      <c r="B158" s="37"/>
      <c r="C158" s="36"/>
      <c r="D158" s="179" t="s">
        <v>167</v>
      </c>
      <c r="E158" s="36"/>
      <c r="F158" s="180" t="s">
        <v>300</v>
      </c>
      <c r="G158" s="36"/>
      <c r="H158" s="36"/>
      <c r="I158" s="181"/>
      <c r="J158" s="36"/>
      <c r="K158" s="36"/>
      <c r="L158" s="37"/>
      <c r="M158" s="182"/>
      <c r="N158" s="183"/>
      <c r="O158" s="75"/>
      <c r="P158" s="75"/>
      <c r="Q158" s="75"/>
      <c r="R158" s="75"/>
      <c r="S158" s="75"/>
      <c r="T158" s="7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7" t="s">
        <v>167</v>
      </c>
      <c r="AU158" s="17" t="s">
        <v>89</v>
      </c>
    </row>
    <row r="159" s="2" customFormat="1">
      <c r="A159" s="36"/>
      <c r="B159" s="37"/>
      <c r="C159" s="36"/>
      <c r="D159" s="179" t="s">
        <v>168</v>
      </c>
      <c r="E159" s="36"/>
      <c r="F159" s="184" t="s">
        <v>301</v>
      </c>
      <c r="G159" s="36"/>
      <c r="H159" s="36"/>
      <c r="I159" s="181"/>
      <c r="J159" s="36"/>
      <c r="K159" s="36"/>
      <c r="L159" s="37"/>
      <c r="M159" s="182"/>
      <c r="N159" s="183"/>
      <c r="O159" s="75"/>
      <c r="P159" s="75"/>
      <c r="Q159" s="75"/>
      <c r="R159" s="75"/>
      <c r="S159" s="75"/>
      <c r="T159" s="7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7" t="s">
        <v>168</v>
      </c>
      <c r="AU159" s="17" t="s">
        <v>89</v>
      </c>
    </row>
    <row r="160" s="14" customFormat="1">
      <c r="A160" s="14"/>
      <c r="B160" s="202"/>
      <c r="C160" s="14"/>
      <c r="D160" s="179" t="s">
        <v>170</v>
      </c>
      <c r="E160" s="203" t="s">
        <v>1</v>
      </c>
      <c r="F160" s="204" t="s">
        <v>597</v>
      </c>
      <c r="G160" s="14"/>
      <c r="H160" s="203" t="s">
        <v>1</v>
      </c>
      <c r="I160" s="205"/>
      <c r="J160" s="14"/>
      <c r="K160" s="14"/>
      <c r="L160" s="202"/>
      <c r="M160" s="206"/>
      <c r="N160" s="207"/>
      <c r="O160" s="207"/>
      <c r="P160" s="207"/>
      <c r="Q160" s="207"/>
      <c r="R160" s="207"/>
      <c r="S160" s="207"/>
      <c r="T160" s="20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3" t="s">
        <v>170</v>
      </c>
      <c r="AU160" s="203" t="s">
        <v>89</v>
      </c>
      <c r="AV160" s="14" t="s">
        <v>87</v>
      </c>
      <c r="AW160" s="14" t="s">
        <v>33</v>
      </c>
      <c r="AX160" s="14" t="s">
        <v>79</v>
      </c>
      <c r="AY160" s="203" t="s">
        <v>160</v>
      </c>
    </row>
    <row r="161" s="12" customFormat="1">
      <c r="A161" s="12"/>
      <c r="B161" s="185"/>
      <c r="C161" s="12"/>
      <c r="D161" s="179" t="s">
        <v>170</v>
      </c>
      <c r="E161" s="186" t="s">
        <v>1</v>
      </c>
      <c r="F161" s="187" t="s">
        <v>592</v>
      </c>
      <c r="G161" s="12"/>
      <c r="H161" s="188">
        <v>62.5</v>
      </c>
      <c r="I161" s="189"/>
      <c r="J161" s="12"/>
      <c r="K161" s="12"/>
      <c r="L161" s="185"/>
      <c r="M161" s="190"/>
      <c r="N161" s="191"/>
      <c r="O161" s="191"/>
      <c r="P161" s="191"/>
      <c r="Q161" s="191"/>
      <c r="R161" s="191"/>
      <c r="S161" s="191"/>
      <c r="T161" s="19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186" t="s">
        <v>170</v>
      </c>
      <c r="AU161" s="186" t="s">
        <v>89</v>
      </c>
      <c r="AV161" s="12" t="s">
        <v>89</v>
      </c>
      <c r="AW161" s="12" t="s">
        <v>33</v>
      </c>
      <c r="AX161" s="12" t="s">
        <v>79</v>
      </c>
      <c r="AY161" s="186" t="s">
        <v>160</v>
      </c>
    </row>
    <row r="162" s="2" customFormat="1" ht="16.5" customHeight="1">
      <c r="A162" s="36"/>
      <c r="B162" s="164"/>
      <c r="C162" s="165" t="s">
        <v>237</v>
      </c>
      <c r="D162" s="165" t="s">
        <v>161</v>
      </c>
      <c r="E162" s="166" t="s">
        <v>304</v>
      </c>
      <c r="F162" s="167" t="s">
        <v>305</v>
      </c>
      <c r="G162" s="168" t="s">
        <v>287</v>
      </c>
      <c r="H162" s="169">
        <v>153</v>
      </c>
      <c r="I162" s="170"/>
      <c r="J162" s="171">
        <f>ROUND(I162*H162,2)</f>
        <v>0</v>
      </c>
      <c r="K162" s="172"/>
      <c r="L162" s="37"/>
      <c r="M162" s="173" t="s">
        <v>1</v>
      </c>
      <c r="N162" s="174" t="s">
        <v>44</v>
      </c>
      <c r="O162" s="75"/>
      <c r="P162" s="175">
        <f>O162*H162</f>
        <v>0</v>
      </c>
      <c r="Q162" s="175">
        <v>0</v>
      </c>
      <c r="R162" s="175">
        <f>Q162*H162</f>
        <v>0</v>
      </c>
      <c r="S162" s="175">
        <v>0</v>
      </c>
      <c r="T162" s="17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77" t="s">
        <v>159</v>
      </c>
      <c r="AT162" s="177" t="s">
        <v>161</v>
      </c>
      <c r="AU162" s="177" t="s">
        <v>89</v>
      </c>
      <c r="AY162" s="17" t="s">
        <v>160</v>
      </c>
      <c r="BE162" s="178">
        <f>IF(N162="základní",J162,0)</f>
        <v>0</v>
      </c>
      <c r="BF162" s="178">
        <f>IF(N162="snížená",J162,0)</f>
        <v>0</v>
      </c>
      <c r="BG162" s="178">
        <f>IF(N162="zákl. přenesená",J162,0)</f>
        <v>0</v>
      </c>
      <c r="BH162" s="178">
        <f>IF(N162="sníž. přenesená",J162,0)</f>
        <v>0</v>
      </c>
      <c r="BI162" s="178">
        <f>IF(N162="nulová",J162,0)</f>
        <v>0</v>
      </c>
      <c r="BJ162" s="17" t="s">
        <v>87</v>
      </c>
      <c r="BK162" s="178">
        <f>ROUND(I162*H162,2)</f>
        <v>0</v>
      </c>
      <c r="BL162" s="17" t="s">
        <v>159</v>
      </c>
      <c r="BM162" s="177" t="s">
        <v>306</v>
      </c>
    </row>
    <row r="163" s="2" customFormat="1">
      <c r="A163" s="36"/>
      <c r="B163" s="37"/>
      <c r="C163" s="36"/>
      <c r="D163" s="179" t="s">
        <v>167</v>
      </c>
      <c r="E163" s="36"/>
      <c r="F163" s="180" t="s">
        <v>305</v>
      </c>
      <c r="G163" s="36"/>
      <c r="H163" s="36"/>
      <c r="I163" s="181"/>
      <c r="J163" s="36"/>
      <c r="K163" s="36"/>
      <c r="L163" s="37"/>
      <c r="M163" s="182"/>
      <c r="N163" s="183"/>
      <c r="O163" s="75"/>
      <c r="P163" s="75"/>
      <c r="Q163" s="75"/>
      <c r="R163" s="75"/>
      <c r="S163" s="75"/>
      <c r="T163" s="7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7" t="s">
        <v>167</v>
      </c>
      <c r="AU163" s="17" t="s">
        <v>89</v>
      </c>
    </row>
    <row r="164" s="2" customFormat="1">
      <c r="A164" s="36"/>
      <c r="B164" s="37"/>
      <c r="C164" s="36"/>
      <c r="D164" s="179" t="s">
        <v>168</v>
      </c>
      <c r="E164" s="36"/>
      <c r="F164" s="184" t="s">
        <v>307</v>
      </c>
      <c r="G164" s="36"/>
      <c r="H164" s="36"/>
      <c r="I164" s="181"/>
      <c r="J164" s="36"/>
      <c r="K164" s="36"/>
      <c r="L164" s="37"/>
      <c r="M164" s="182"/>
      <c r="N164" s="183"/>
      <c r="O164" s="75"/>
      <c r="P164" s="75"/>
      <c r="Q164" s="75"/>
      <c r="R164" s="75"/>
      <c r="S164" s="75"/>
      <c r="T164" s="7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7" t="s">
        <v>168</v>
      </c>
      <c r="AU164" s="17" t="s">
        <v>89</v>
      </c>
    </row>
    <row r="165" s="12" customFormat="1">
      <c r="A165" s="12"/>
      <c r="B165" s="185"/>
      <c r="C165" s="12"/>
      <c r="D165" s="179" t="s">
        <v>170</v>
      </c>
      <c r="E165" s="186" t="s">
        <v>1</v>
      </c>
      <c r="F165" s="187" t="s">
        <v>598</v>
      </c>
      <c r="G165" s="12"/>
      <c r="H165" s="188">
        <v>28</v>
      </c>
      <c r="I165" s="189"/>
      <c r="J165" s="12"/>
      <c r="K165" s="12"/>
      <c r="L165" s="185"/>
      <c r="M165" s="190"/>
      <c r="N165" s="191"/>
      <c r="O165" s="191"/>
      <c r="P165" s="191"/>
      <c r="Q165" s="191"/>
      <c r="R165" s="191"/>
      <c r="S165" s="191"/>
      <c r="T165" s="19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186" t="s">
        <v>170</v>
      </c>
      <c r="AU165" s="186" t="s">
        <v>89</v>
      </c>
      <c r="AV165" s="12" t="s">
        <v>89</v>
      </c>
      <c r="AW165" s="12" t="s">
        <v>33</v>
      </c>
      <c r="AX165" s="12" t="s">
        <v>79</v>
      </c>
      <c r="AY165" s="186" t="s">
        <v>160</v>
      </c>
    </row>
    <row r="166" s="12" customFormat="1">
      <c r="A166" s="12"/>
      <c r="B166" s="185"/>
      <c r="C166" s="12"/>
      <c r="D166" s="179" t="s">
        <v>170</v>
      </c>
      <c r="E166" s="186" t="s">
        <v>1</v>
      </c>
      <c r="F166" s="187" t="s">
        <v>599</v>
      </c>
      <c r="G166" s="12"/>
      <c r="H166" s="188">
        <v>125</v>
      </c>
      <c r="I166" s="189"/>
      <c r="J166" s="12"/>
      <c r="K166" s="12"/>
      <c r="L166" s="185"/>
      <c r="M166" s="190"/>
      <c r="N166" s="191"/>
      <c r="O166" s="191"/>
      <c r="P166" s="191"/>
      <c r="Q166" s="191"/>
      <c r="R166" s="191"/>
      <c r="S166" s="191"/>
      <c r="T166" s="19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186" t="s">
        <v>170</v>
      </c>
      <c r="AU166" s="186" t="s">
        <v>89</v>
      </c>
      <c r="AV166" s="12" t="s">
        <v>89</v>
      </c>
      <c r="AW166" s="12" t="s">
        <v>33</v>
      </c>
      <c r="AX166" s="12" t="s">
        <v>79</v>
      </c>
      <c r="AY166" s="186" t="s">
        <v>160</v>
      </c>
    </row>
    <row r="167" s="11" customFormat="1" ht="22.8" customHeight="1">
      <c r="A167" s="11"/>
      <c r="B167" s="153"/>
      <c r="C167" s="11"/>
      <c r="D167" s="154" t="s">
        <v>78</v>
      </c>
      <c r="E167" s="200" t="s">
        <v>178</v>
      </c>
      <c r="F167" s="200" t="s">
        <v>309</v>
      </c>
      <c r="G167" s="11"/>
      <c r="H167" s="11"/>
      <c r="I167" s="156"/>
      <c r="J167" s="201">
        <f>BK167</f>
        <v>0</v>
      </c>
      <c r="K167" s="11"/>
      <c r="L167" s="153"/>
      <c r="M167" s="158"/>
      <c r="N167" s="159"/>
      <c r="O167" s="159"/>
      <c r="P167" s="160">
        <f>SUM(P168:P175)</f>
        <v>0</v>
      </c>
      <c r="Q167" s="159"/>
      <c r="R167" s="160">
        <f>SUM(R168:R175)</f>
        <v>0</v>
      </c>
      <c r="S167" s="159"/>
      <c r="T167" s="161">
        <f>SUM(T168:T175)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154" t="s">
        <v>87</v>
      </c>
      <c r="AT167" s="162" t="s">
        <v>78</v>
      </c>
      <c r="AU167" s="162" t="s">
        <v>87</v>
      </c>
      <c r="AY167" s="154" t="s">
        <v>160</v>
      </c>
      <c r="BK167" s="163">
        <f>SUM(BK168:BK175)</f>
        <v>0</v>
      </c>
    </row>
    <row r="168" s="2" customFormat="1" ht="24.15" customHeight="1">
      <c r="A168" s="36"/>
      <c r="B168" s="164"/>
      <c r="C168" s="165" t="s">
        <v>239</v>
      </c>
      <c r="D168" s="165" t="s">
        <v>161</v>
      </c>
      <c r="E168" s="166" t="s">
        <v>600</v>
      </c>
      <c r="F168" s="167" t="s">
        <v>601</v>
      </c>
      <c r="G168" s="168" t="s">
        <v>602</v>
      </c>
      <c r="H168" s="169">
        <v>16</v>
      </c>
      <c r="I168" s="170"/>
      <c r="J168" s="171">
        <f>ROUND(I168*H168,2)</f>
        <v>0</v>
      </c>
      <c r="K168" s="172"/>
      <c r="L168" s="37"/>
      <c r="M168" s="173" t="s">
        <v>1</v>
      </c>
      <c r="N168" s="174" t="s">
        <v>44</v>
      </c>
      <c r="O168" s="75"/>
      <c r="P168" s="175">
        <f>O168*H168</f>
        <v>0</v>
      </c>
      <c r="Q168" s="175">
        <v>0</v>
      </c>
      <c r="R168" s="175">
        <f>Q168*H168</f>
        <v>0</v>
      </c>
      <c r="S168" s="175">
        <v>0</v>
      </c>
      <c r="T168" s="17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77" t="s">
        <v>159</v>
      </c>
      <c r="AT168" s="177" t="s">
        <v>161</v>
      </c>
      <c r="AU168" s="177" t="s">
        <v>89</v>
      </c>
      <c r="AY168" s="17" t="s">
        <v>160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7" t="s">
        <v>87</v>
      </c>
      <c r="BK168" s="178">
        <f>ROUND(I168*H168,2)</f>
        <v>0</v>
      </c>
      <c r="BL168" s="17" t="s">
        <v>159</v>
      </c>
      <c r="BM168" s="177" t="s">
        <v>603</v>
      </c>
    </row>
    <row r="169" s="2" customFormat="1">
      <c r="A169" s="36"/>
      <c r="B169" s="37"/>
      <c r="C169" s="36"/>
      <c r="D169" s="179" t="s">
        <v>167</v>
      </c>
      <c r="E169" s="36"/>
      <c r="F169" s="180" t="s">
        <v>601</v>
      </c>
      <c r="G169" s="36"/>
      <c r="H169" s="36"/>
      <c r="I169" s="181"/>
      <c r="J169" s="36"/>
      <c r="K169" s="36"/>
      <c r="L169" s="37"/>
      <c r="M169" s="182"/>
      <c r="N169" s="183"/>
      <c r="O169" s="75"/>
      <c r="P169" s="75"/>
      <c r="Q169" s="75"/>
      <c r="R169" s="75"/>
      <c r="S169" s="75"/>
      <c r="T169" s="7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7" t="s">
        <v>167</v>
      </c>
      <c r="AU169" s="17" t="s">
        <v>89</v>
      </c>
    </row>
    <row r="170" s="2" customFormat="1">
      <c r="A170" s="36"/>
      <c r="B170" s="37"/>
      <c r="C170" s="36"/>
      <c r="D170" s="179" t="s">
        <v>168</v>
      </c>
      <c r="E170" s="36"/>
      <c r="F170" s="184" t="s">
        <v>604</v>
      </c>
      <c r="G170" s="36"/>
      <c r="H170" s="36"/>
      <c r="I170" s="181"/>
      <c r="J170" s="36"/>
      <c r="K170" s="36"/>
      <c r="L170" s="37"/>
      <c r="M170" s="182"/>
      <c r="N170" s="183"/>
      <c r="O170" s="75"/>
      <c r="P170" s="75"/>
      <c r="Q170" s="75"/>
      <c r="R170" s="75"/>
      <c r="S170" s="75"/>
      <c r="T170" s="7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7" t="s">
        <v>168</v>
      </c>
      <c r="AU170" s="17" t="s">
        <v>89</v>
      </c>
    </row>
    <row r="171" s="12" customFormat="1">
      <c r="A171" s="12"/>
      <c r="B171" s="185"/>
      <c r="C171" s="12"/>
      <c r="D171" s="179" t="s">
        <v>170</v>
      </c>
      <c r="E171" s="186" t="s">
        <v>1</v>
      </c>
      <c r="F171" s="187" t="s">
        <v>605</v>
      </c>
      <c r="G171" s="12"/>
      <c r="H171" s="188">
        <v>16</v>
      </c>
      <c r="I171" s="189"/>
      <c r="J171" s="12"/>
      <c r="K171" s="12"/>
      <c r="L171" s="185"/>
      <c r="M171" s="190"/>
      <c r="N171" s="191"/>
      <c r="O171" s="191"/>
      <c r="P171" s="191"/>
      <c r="Q171" s="191"/>
      <c r="R171" s="191"/>
      <c r="S171" s="191"/>
      <c r="T171" s="19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186" t="s">
        <v>170</v>
      </c>
      <c r="AU171" s="186" t="s">
        <v>89</v>
      </c>
      <c r="AV171" s="12" t="s">
        <v>89</v>
      </c>
      <c r="AW171" s="12" t="s">
        <v>33</v>
      </c>
      <c r="AX171" s="12" t="s">
        <v>79</v>
      </c>
      <c r="AY171" s="186" t="s">
        <v>160</v>
      </c>
    </row>
    <row r="172" s="2" customFormat="1" ht="16.5" customHeight="1">
      <c r="A172" s="36"/>
      <c r="B172" s="164"/>
      <c r="C172" s="165" t="s">
        <v>303</v>
      </c>
      <c r="D172" s="165" t="s">
        <v>161</v>
      </c>
      <c r="E172" s="166" t="s">
        <v>606</v>
      </c>
      <c r="F172" s="167" t="s">
        <v>607</v>
      </c>
      <c r="G172" s="168" t="s">
        <v>255</v>
      </c>
      <c r="H172" s="169">
        <v>12.4</v>
      </c>
      <c r="I172" s="170"/>
      <c r="J172" s="171">
        <f>ROUND(I172*H172,2)</f>
        <v>0</v>
      </c>
      <c r="K172" s="172"/>
      <c r="L172" s="37"/>
      <c r="M172" s="173" t="s">
        <v>1</v>
      </c>
      <c r="N172" s="174" t="s">
        <v>44</v>
      </c>
      <c r="O172" s="75"/>
      <c r="P172" s="175">
        <f>O172*H172</f>
        <v>0</v>
      </c>
      <c r="Q172" s="175">
        <v>0</v>
      </c>
      <c r="R172" s="175">
        <f>Q172*H172</f>
        <v>0</v>
      </c>
      <c r="S172" s="175">
        <v>0</v>
      </c>
      <c r="T172" s="17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77" t="s">
        <v>159</v>
      </c>
      <c r="AT172" s="177" t="s">
        <v>161</v>
      </c>
      <c r="AU172" s="177" t="s">
        <v>89</v>
      </c>
      <c r="AY172" s="17" t="s">
        <v>160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17" t="s">
        <v>87</v>
      </c>
      <c r="BK172" s="178">
        <f>ROUND(I172*H172,2)</f>
        <v>0</v>
      </c>
      <c r="BL172" s="17" t="s">
        <v>159</v>
      </c>
      <c r="BM172" s="177" t="s">
        <v>608</v>
      </c>
    </row>
    <row r="173" s="2" customFormat="1">
      <c r="A173" s="36"/>
      <c r="B173" s="37"/>
      <c r="C173" s="36"/>
      <c r="D173" s="179" t="s">
        <v>167</v>
      </c>
      <c r="E173" s="36"/>
      <c r="F173" s="180" t="s">
        <v>607</v>
      </c>
      <c r="G173" s="36"/>
      <c r="H173" s="36"/>
      <c r="I173" s="181"/>
      <c r="J173" s="36"/>
      <c r="K173" s="36"/>
      <c r="L173" s="37"/>
      <c r="M173" s="182"/>
      <c r="N173" s="183"/>
      <c r="O173" s="75"/>
      <c r="P173" s="75"/>
      <c r="Q173" s="75"/>
      <c r="R173" s="75"/>
      <c r="S173" s="75"/>
      <c r="T173" s="7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7" t="s">
        <v>167</v>
      </c>
      <c r="AU173" s="17" t="s">
        <v>89</v>
      </c>
    </row>
    <row r="174" s="2" customFormat="1">
      <c r="A174" s="36"/>
      <c r="B174" s="37"/>
      <c r="C174" s="36"/>
      <c r="D174" s="179" t="s">
        <v>168</v>
      </c>
      <c r="E174" s="36"/>
      <c r="F174" s="184" t="s">
        <v>609</v>
      </c>
      <c r="G174" s="36"/>
      <c r="H174" s="36"/>
      <c r="I174" s="181"/>
      <c r="J174" s="36"/>
      <c r="K174" s="36"/>
      <c r="L174" s="37"/>
      <c r="M174" s="182"/>
      <c r="N174" s="183"/>
      <c r="O174" s="75"/>
      <c r="P174" s="75"/>
      <c r="Q174" s="75"/>
      <c r="R174" s="75"/>
      <c r="S174" s="75"/>
      <c r="T174" s="7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7" t="s">
        <v>168</v>
      </c>
      <c r="AU174" s="17" t="s">
        <v>89</v>
      </c>
    </row>
    <row r="175" s="12" customFormat="1">
      <c r="A175" s="12"/>
      <c r="B175" s="185"/>
      <c r="C175" s="12"/>
      <c r="D175" s="179" t="s">
        <v>170</v>
      </c>
      <c r="E175" s="186" t="s">
        <v>1</v>
      </c>
      <c r="F175" s="187" t="s">
        <v>610</v>
      </c>
      <c r="G175" s="12"/>
      <c r="H175" s="188">
        <v>12.4</v>
      </c>
      <c r="I175" s="189"/>
      <c r="J175" s="12"/>
      <c r="K175" s="12"/>
      <c r="L175" s="185"/>
      <c r="M175" s="190"/>
      <c r="N175" s="191"/>
      <c r="O175" s="191"/>
      <c r="P175" s="191"/>
      <c r="Q175" s="191"/>
      <c r="R175" s="191"/>
      <c r="S175" s="191"/>
      <c r="T175" s="19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186" t="s">
        <v>170</v>
      </c>
      <c r="AU175" s="186" t="s">
        <v>89</v>
      </c>
      <c r="AV175" s="12" t="s">
        <v>89</v>
      </c>
      <c r="AW175" s="12" t="s">
        <v>33</v>
      </c>
      <c r="AX175" s="12" t="s">
        <v>87</v>
      </c>
      <c r="AY175" s="186" t="s">
        <v>160</v>
      </c>
    </row>
    <row r="176" s="11" customFormat="1" ht="22.8" customHeight="1">
      <c r="A176" s="11"/>
      <c r="B176" s="153"/>
      <c r="C176" s="11"/>
      <c r="D176" s="154" t="s">
        <v>78</v>
      </c>
      <c r="E176" s="200" t="s">
        <v>159</v>
      </c>
      <c r="F176" s="200" t="s">
        <v>316</v>
      </c>
      <c r="G176" s="11"/>
      <c r="H176" s="11"/>
      <c r="I176" s="156"/>
      <c r="J176" s="201">
        <f>BK176</f>
        <v>0</v>
      </c>
      <c r="K176" s="11"/>
      <c r="L176" s="153"/>
      <c r="M176" s="158"/>
      <c r="N176" s="159"/>
      <c r="O176" s="159"/>
      <c r="P176" s="160">
        <f>SUM(P177:P180)</f>
        <v>0</v>
      </c>
      <c r="Q176" s="159"/>
      <c r="R176" s="160">
        <f>SUM(R177:R180)</f>
        <v>0</v>
      </c>
      <c r="S176" s="159"/>
      <c r="T176" s="161">
        <f>SUM(T177:T180)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154" t="s">
        <v>87</v>
      </c>
      <c r="AT176" s="162" t="s">
        <v>78</v>
      </c>
      <c r="AU176" s="162" t="s">
        <v>87</v>
      </c>
      <c r="AY176" s="154" t="s">
        <v>160</v>
      </c>
      <c r="BK176" s="163">
        <f>SUM(BK177:BK180)</f>
        <v>0</v>
      </c>
    </row>
    <row r="177" s="2" customFormat="1" ht="24.15" customHeight="1">
      <c r="A177" s="36"/>
      <c r="B177" s="164"/>
      <c r="C177" s="165" t="s">
        <v>310</v>
      </c>
      <c r="D177" s="165" t="s">
        <v>161</v>
      </c>
      <c r="E177" s="166" t="s">
        <v>611</v>
      </c>
      <c r="F177" s="167" t="s">
        <v>612</v>
      </c>
      <c r="G177" s="168" t="s">
        <v>255</v>
      </c>
      <c r="H177" s="169">
        <v>4.2000000000000002</v>
      </c>
      <c r="I177" s="170"/>
      <c r="J177" s="171">
        <f>ROUND(I177*H177,2)</f>
        <v>0</v>
      </c>
      <c r="K177" s="172"/>
      <c r="L177" s="37"/>
      <c r="M177" s="173" t="s">
        <v>1</v>
      </c>
      <c r="N177" s="174" t="s">
        <v>44</v>
      </c>
      <c r="O177" s="75"/>
      <c r="P177" s="175">
        <f>O177*H177</f>
        <v>0</v>
      </c>
      <c r="Q177" s="175">
        <v>0</v>
      </c>
      <c r="R177" s="175">
        <f>Q177*H177</f>
        <v>0</v>
      </c>
      <c r="S177" s="175">
        <v>0</v>
      </c>
      <c r="T177" s="17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77" t="s">
        <v>159</v>
      </c>
      <c r="AT177" s="177" t="s">
        <v>161</v>
      </c>
      <c r="AU177" s="177" t="s">
        <v>89</v>
      </c>
      <c r="AY177" s="17" t="s">
        <v>160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17" t="s">
        <v>87</v>
      </c>
      <c r="BK177" s="178">
        <f>ROUND(I177*H177,2)</f>
        <v>0</v>
      </c>
      <c r="BL177" s="17" t="s">
        <v>159</v>
      </c>
      <c r="BM177" s="177" t="s">
        <v>613</v>
      </c>
    </row>
    <row r="178" s="2" customFormat="1">
      <c r="A178" s="36"/>
      <c r="B178" s="37"/>
      <c r="C178" s="36"/>
      <c r="D178" s="179" t="s">
        <v>167</v>
      </c>
      <c r="E178" s="36"/>
      <c r="F178" s="180" t="s">
        <v>612</v>
      </c>
      <c r="G178" s="36"/>
      <c r="H178" s="36"/>
      <c r="I178" s="181"/>
      <c r="J178" s="36"/>
      <c r="K178" s="36"/>
      <c r="L178" s="37"/>
      <c r="M178" s="182"/>
      <c r="N178" s="183"/>
      <c r="O178" s="75"/>
      <c r="P178" s="75"/>
      <c r="Q178" s="75"/>
      <c r="R178" s="75"/>
      <c r="S178" s="75"/>
      <c r="T178" s="7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7" t="s">
        <v>167</v>
      </c>
      <c r="AU178" s="17" t="s">
        <v>89</v>
      </c>
    </row>
    <row r="179" s="2" customFormat="1">
      <c r="A179" s="36"/>
      <c r="B179" s="37"/>
      <c r="C179" s="36"/>
      <c r="D179" s="179" t="s">
        <v>168</v>
      </c>
      <c r="E179" s="36"/>
      <c r="F179" s="184" t="s">
        <v>301</v>
      </c>
      <c r="G179" s="36"/>
      <c r="H179" s="36"/>
      <c r="I179" s="181"/>
      <c r="J179" s="36"/>
      <c r="K179" s="36"/>
      <c r="L179" s="37"/>
      <c r="M179" s="182"/>
      <c r="N179" s="183"/>
      <c r="O179" s="75"/>
      <c r="P179" s="75"/>
      <c r="Q179" s="75"/>
      <c r="R179" s="75"/>
      <c r="S179" s="75"/>
      <c r="T179" s="7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7" t="s">
        <v>168</v>
      </c>
      <c r="AU179" s="17" t="s">
        <v>89</v>
      </c>
    </row>
    <row r="180" s="12" customFormat="1">
      <c r="A180" s="12"/>
      <c r="B180" s="185"/>
      <c r="C180" s="12"/>
      <c r="D180" s="179" t="s">
        <v>170</v>
      </c>
      <c r="E180" s="186" t="s">
        <v>1</v>
      </c>
      <c r="F180" s="187" t="s">
        <v>614</v>
      </c>
      <c r="G180" s="12"/>
      <c r="H180" s="188">
        <v>4.2000000000000002</v>
      </c>
      <c r="I180" s="189"/>
      <c r="J180" s="12"/>
      <c r="K180" s="12"/>
      <c r="L180" s="185"/>
      <c r="M180" s="190"/>
      <c r="N180" s="191"/>
      <c r="O180" s="191"/>
      <c r="P180" s="191"/>
      <c r="Q180" s="191"/>
      <c r="R180" s="191"/>
      <c r="S180" s="191"/>
      <c r="T180" s="19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186" t="s">
        <v>170</v>
      </c>
      <c r="AU180" s="186" t="s">
        <v>89</v>
      </c>
      <c r="AV180" s="12" t="s">
        <v>89</v>
      </c>
      <c r="AW180" s="12" t="s">
        <v>33</v>
      </c>
      <c r="AX180" s="12" t="s">
        <v>87</v>
      </c>
      <c r="AY180" s="186" t="s">
        <v>160</v>
      </c>
    </row>
    <row r="181" s="11" customFormat="1" ht="22.8" customHeight="1">
      <c r="A181" s="11"/>
      <c r="B181" s="153"/>
      <c r="C181" s="11"/>
      <c r="D181" s="154" t="s">
        <v>78</v>
      </c>
      <c r="E181" s="200" t="s">
        <v>210</v>
      </c>
      <c r="F181" s="200" t="s">
        <v>322</v>
      </c>
      <c r="G181" s="11"/>
      <c r="H181" s="11"/>
      <c r="I181" s="156"/>
      <c r="J181" s="201">
        <f>BK181</f>
        <v>0</v>
      </c>
      <c r="K181" s="11"/>
      <c r="L181" s="153"/>
      <c r="M181" s="158"/>
      <c r="N181" s="159"/>
      <c r="O181" s="159"/>
      <c r="P181" s="160">
        <f>SUM(P182:P205)</f>
        <v>0</v>
      </c>
      <c r="Q181" s="159"/>
      <c r="R181" s="160">
        <f>SUM(R182:R205)</f>
        <v>0</v>
      </c>
      <c r="S181" s="159"/>
      <c r="T181" s="161">
        <f>SUM(T182:T205)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154" t="s">
        <v>87</v>
      </c>
      <c r="AT181" s="162" t="s">
        <v>78</v>
      </c>
      <c r="AU181" s="162" t="s">
        <v>87</v>
      </c>
      <c r="AY181" s="154" t="s">
        <v>160</v>
      </c>
      <c r="BK181" s="163">
        <f>SUM(BK182:BK205)</f>
        <v>0</v>
      </c>
    </row>
    <row r="182" s="2" customFormat="1" ht="16.5" customHeight="1">
      <c r="A182" s="36"/>
      <c r="B182" s="164"/>
      <c r="C182" s="165" t="s">
        <v>8</v>
      </c>
      <c r="D182" s="165" t="s">
        <v>161</v>
      </c>
      <c r="E182" s="166" t="s">
        <v>324</v>
      </c>
      <c r="F182" s="167" t="s">
        <v>325</v>
      </c>
      <c r="G182" s="168" t="s">
        <v>255</v>
      </c>
      <c r="H182" s="169">
        <v>31.25</v>
      </c>
      <c r="I182" s="170"/>
      <c r="J182" s="171">
        <f>ROUND(I182*H182,2)</f>
        <v>0</v>
      </c>
      <c r="K182" s="172"/>
      <c r="L182" s="37"/>
      <c r="M182" s="173" t="s">
        <v>1</v>
      </c>
      <c r="N182" s="174" t="s">
        <v>44</v>
      </c>
      <c r="O182" s="75"/>
      <c r="P182" s="175">
        <f>O182*H182</f>
        <v>0</v>
      </c>
      <c r="Q182" s="175">
        <v>0</v>
      </c>
      <c r="R182" s="175">
        <f>Q182*H182</f>
        <v>0</v>
      </c>
      <c r="S182" s="175">
        <v>0</v>
      </c>
      <c r="T182" s="17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77" t="s">
        <v>159</v>
      </c>
      <c r="AT182" s="177" t="s">
        <v>161</v>
      </c>
      <c r="AU182" s="177" t="s">
        <v>89</v>
      </c>
      <c r="AY182" s="17" t="s">
        <v>160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17" t="s">
        <v>87</v>
      </c>
      <c r="BK182" s="178">
        <f>ROUND(I182*H182,2)</f>
        <v>0</v>
      </c>
      <c r="BL182" s="17" t="s">
        <v>159</v>
      </c>
      <c r="BM182" s="177" t="s">
        <v>326</v>
      </c>
    </row>
    <row r="183" s="2" customFormat="1">
      <c r="A183" s="36"/>
      <c r="B183" s="37"/>
      <c r="C183" s="36"/>
      <c r="D183" s="179" t="s">
        <v>167</v>
      </c>
      <c r="E183" s="36"/>
      <c r="F183" s="180" t="s">
        <v>325</v>
      </c>
      <c r="G183" s="36"/>
      <c r="H183" s="36"/>
      <c r="I183" s="181"/>
      <c r="J183" s="36"/>
      <c r="K183" s="36"/>
      <c r="L183" s="37"/>
      <c r="M183" s="182"/>
      <c r="N183" s="183"/>
      <c r="O183" s="75"/>
      <c r="P183" s="75"/>
      <c r="Q183" s="75"/>
      <c r="R183" s="75"/>
      <c r="S183" s="75"/>
      <c r="T183" s="7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7" t="s">
        <v>167</v>
      </c>
      <c r="AU183" s="17" t="s">
        <v>89</v>
      </c>
    </row>
    <row r="184" s="2" customFormat="1">
      <c r="A184" s="36"/>
      <c r="B184" s="37"/>
      <c r="C184" s="36"/>
      <c r="D184" s="179" t="s">
        <v>168</v>
      </c>
      <c r="E184" s="36"/>
      <c r="F184" s="184" t="s">
        <v>327</v>
      </c>
      <c r="G184" s="36"/>
      <c r="H184" s="36"/>
      <c r="I184" s="181"/>
      <c r="J184" s="36"/>
      <c r="K184" s="36"/>
      <c r="L184" s="37"/>
      <c r="M184" s="182"/>
      <c r="N184" s="183"/>
      <c r="O184" s="75"/>
      <c r="P184" s="75"/>
      <c r="Q184" s="75"/>
      <c r="R184" s="75"/>
      <c r="S184" s="75"/>
      <c r="T184" s="7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7" t="s">
        <v>168</v>
      </c>
      <c r="AU184" s="17" t="s">
        <v>89</v>
      </c>
    </row>
    <row r="185" s="12" customFormat="1">
      <c r="A185" s="12"/>
      <c r="B185" s="185"/>
      <c r="C185" s="12"/>
      <c r="D185" s="179" t="s">
        <v>170</v>
      </c>
      <c r="E185" s="186" t="s">
        <v>1</v>
      </c>
      <c r="F185" s="187" t="s">
        <v>615</v>
      </c>
      <c r="G185" s="12"/>
      <c r="H185" s="188">
        <v>31.25</v>
      </c>
      <c r="I185" s="189"/>
      <c r="J185" s="12"/>
      <c r="K185" s="12"/>
      <c r="L185" s="185"/>
      <c r="M185" s="190"/>
      <c r="N185" s="191"/>
      <c r="O185" s="191"/>
      <c r="P185" s="191"/>
      <c r="Q185" s="191"/>
      <c r="R185" s="191"/>
      <c r="S185" s="191"/>
      <c r="T185" s="19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186" t="s">
        <v>170</v>
      </c>
      <c r="AU185" s="186" t="s">
        <v>89</v>
      </c>
      <c r="AV185" s="12" t="s">
        <v>89</v>
      </c>
      <c r="AW185" s="12" t="s">
        <v>33</v>
      </c>
      <c r="AX185" s="12" t="s">
        <v>87</v>
      </c>
      <c r="AY185" s="186" t="s">
        <v>160</v>
      </c>
    </row>
    <row r="186" s="2" customFormat="1" ht="16.5" customHeight="1">
      <c r="A186" s="36"/>
      <c r="B186" s="164"/>
      <c r="C186" s="165" t="s">
        <v>323</v>
      </c>
      <c r="D186" s="165" t="s">
        <v>161</v>
      </c>
      <c r="E186" s="166" t="s">
        <v>435</v>
      </c>
      <c r="F186" s="167" t="s">
        <v>436</v>
      </c>
      <c r="G186" s="168" t="s">
        <v>287</v>
      </c>
      <c r="H186" s="169">
        <v>36</v>
      </c>
      <c r="I186" s="170"/>
      <c r="J186" s="171">
        <f>ROUND(I186*H186,2)</f>
        <v>0</v>
      </c>
      <c r="K186" s="172"/>
      <c r="L186" s="37"/>
      <c r="M186" s="173" t="s">
        <v>1</v>
      </c>
      <c r="N186" s="174" t="s">
        <v>44</v>
      </c>
      <c r="O186" s="75"/>
      <c r="P186" s="175">
        <f>O186*H186</f>
        <v>0</v>
      </c>
      <c r="Q186" s="175">
        <v>0</v>
      </c>
      <c r="R186" s="175">
        <f>Q186*H186</f>
        <v>0</v>
      </c>
      <c r="S186" s="175">
        <v>0</v>
      </c>
      <c r="T186" s="17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77" t="s">
        <v>159</v>
      </c>
      <c r="AT186" s="177" t="s">
        <v>161</v>
      </c>
      <c r="AU186" s="177" t="s">
        <v>89</v>
      </c>
      <c r="AY186" s="17" t="s">
        <v>160</v>
      </c>
      <c r="BE186" s="178">
        <f>IF(N186="základní",J186,0)</f>
        <v>0</v>
      </c>
      <c r="BF186" s="178">
        <f>IF(N186="snížená",J186,0)</f>
        <v>0</v>
      </c>
      <c r="BG186" s="178">
        <f>IF(N186="zákl. přenesená",J186,0)</f>
        <v>0</v>
      </c>
      <c r="BH186" s="178">
        <f>IF(N186="sníž. přenesená",J186,0)</f>
        <v>0</v>
      </c>
      <c r="BI186" s="178">
        <f>IF(N186="nulová",J186,0)</f>
        <v>0</v>
      </c>
      <c r="BJ186" s="17" t="s">
        <v>87</v>
      </c>
      <c r="BK186" s="178">
        <f>ROUND(I186*H186,2)</f>
        <v>0</v>
      </c>
      <c r="BL186" s="17" t="s">
        <v>159</v>
      </c>
      <c r="BM186" s="177" t="s">
        <v>437</v>
      </c>
    </row>
    <row r="187" s="2" customFormat="1">
      <c r="A187" s="36"/>
      <c r="B187" s="37"/>
      <c r="C187" s="36"/>
      <c r="D187" s="179" t="s">
        <v>167</v>
      </c>
      <c r="E187" s="36"/>
      <c r="F187" s="180" t="s">
        <v>436</v>
      </c>
      <c r="G187" s="36"/>
      <c r="H187" s="36"/>
      <c r="I187" s="181"/>
      <c r="J187" s="36"/>
      <c r="K187" s="36"/>
      <c r="L187" s="37"/>
      <c r="M187" s="182"/>
      <c r="N187" s="183"/>
      <c r="O187" s="75"/>
      <c r="P187" s="75"/>
      <c r="Q187" s="75"/>
      <c r="R187" s="75"/>
      <c r="S187" s="75"/>
      <c r="T187" s="7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7" t="s">
        <v>167</v>
      </c>
      <c r="AU187" s="17" t="s">
        <v>89</v>
      </c>
    </row>
    <row r="188" s="2" customFormat="1">
      <c r="A188" s="36"/>
      <c r="B188" s="37"/>
      <c r="C188" s="36"/>
      <c r="D188" s="179" t="s">
        <v>168</v>
      </c>
      <c r="E188" s="36"/>
      <c r="F188" s="184" t="s">
        <v>438</v>
      </c>
      <c r="G188" s="36"/>
      <c r="H188" s="36"/>
      <c r="I188" s="181"/>
      <c r="J188" s="36"/>
      <c r="K188" s="36"/>
      <c r="L188" s="37"/>
      <c r="M188" s="182"/>
      <c r="N188" s="183"/>
      <c r="O188" s="75"/>
      <c r="P188" s="75"/>
      <c r="Q188" s="75"/>
      <c r="R188" s="75"/>
      <c r="S188" s="75"/>
      <c r="T188" s="7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7" t="s">
        <v>168</v>
      </c>
      <c r="AU188" s="17" t="s">
        <v>89</v>
      </c>
    </row>
    <row r="189" s="12" customFormat="1">
      <c r="A189" s="12"/>
      <c r="B189" s="185"/>
      <c r="C189" s="12"/>
      <c r="D189" s="179" t="s">
        <v>170</v>
      </c>
      <c r="E189" s="186" t="s">
        <v>1</v>
      </c>
      <c r="F189" s="187" t="s">
        <v>616</v>
      </c>
      <c r="G189" s="12"/>
      <c r="H189" s="188">
        <v>36</v>
      </c>
      <c r="I189" s="189"/>
      <c r="J189" s="12"/>
      <c r="K189" s="12"/>
      <c r="L189" s="185"/>
      <c r="M189" s="190"/>
      <c r="N189" s="191"/>
      <c r="O189" s="191"/>
      <c r="P189" s="191"/>
      <c r="Q189" s="191"/>
      <c r="R189" s="191"/>
      <c r="S189" s="191"/>
      <c r="T189" s="19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186" t="s">
        <v>170</v>
      </c>
      <c r="AU189" s="186" t="s">
        <v>89</v>
      </c>
      <c r="AV189" s="12" t="s">
        <v>89</v>
      </c>
      <c r="AW189" s="12" t="s">
        <v>33</v>
      </c>
      <c r="AX189" s="12" t="s">
        <v>87</v>
      </c>
      <c r="AY189" s="186" t="s">
        <v>160</v>
      </c>
    </row>
    <row r="190" s="2" customFormat="1" ht="24.15" customHeight="1">
      <c r="A190" s="36"/>
      <c r="B190" s="164"/>
      <c r="C190" s="165" t="s">
        <v>329</v>
      </c>
      <c r="D190" s="165" t="s">
        <v>161</v>
      </c>
      <c r="E190" s="166" t="s">
        <v>440</v>
      </c>
      <c r="F190" s="167" t="s">
        <v>441</v>
      </c>
      <c r="G190" s="168" t="s">
        <v>255</v>
      </c>
      <c r="H190" s="169">
        <v>1.5840000000000001</v>
      </c>
      <c r="I190" s="170"/>
      <c r="J190" s="171">
        <f>ROUND(I190*H190,2)</f>
        <v>0</v>
      </c>
      <c r="K190" s="172"/>
      <c r="L190" s="37"/>
      <c r="M190" s="173" t="s">
        <v>1</v>
      </c>
      <c r="N190" s="174" t="s">
        <v>44</v>
      </c>
      <c r="O190" s="75"/>
      <c r="P190" s="175">
        <f>O190*H190</f>
        <v>0</v>
      </c>
      <c r="Q190" s="175">
        <v>0</v>
      </c>
      <c r="R190" s="175">
        <f>Q190*H190</f>
        <v>0</v>
      </c>
      <c r="S190" s="175">
        <v>0</v>
      </c>
      <c r="T190" s="17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77" t="s">
        <v>159</v>
      </c>
      <c r="AT190" s="177" t="s">
        <v>161</v>
      </c>
      <c r="AU190" s="177" t="s">
        <v>89</v>
      </c>
      <c r="AY190" s="17" t="s">
        <v>160</v>
      </c>
      <c r="BE190" s="178">
        <f>IF(N190="základní",J190,0)</f>
        <v>0</v>
      </c>
      <c r="BF190" s="178">
        <f>IF(N190="snížená",J190,0)</f>
        <v>0</v>
      </c>
      <c r="BG190" s="178">
        <f>IF(N190="zákl. přenesená",J190,0)</f>
        <v>0</v>
      </c>
      <c r="BH190" s="178">
        <f>IF(N190="sníž. přenesená",J190,0)</f>
        <v>0</v>
      </c>
      <c r="BI190" s="178">
        <f>IF(N190="nulová",J190,0)</f>
        <v>0</v>
      </c>
      <c r="BJ190" s="17" t="s">
        <v>87</v>
      </c>
      <c r="BK190" s="178">
        <f>ROUND(I190*H190,2)</f>
        <v>0</v>
      </c>
      <c r="BL190" s="17" t="s">
        <v>159</v>
      </c>
      <c r="BM190" s="177" t="s">
        <v>442</v>
      </c>
    </row>
    <row r="191" s="2" customFormat="1">
      <c r="A191" s="36"/>
      <c r="B191" s="37"/>
      <c r="C191" s="36"/>
      <c r="D191" s="179" t="s">
        <v>167</v>
      </c>
      <c r="E191" s="36"/>
      <c r="F191" s="180" t="s">
        <v>441</v>
      </c>
      <c r="G191" s="36"/>
      <c r="H191" s="36"/>
      <c r="I191" s="181"/>
      <c r="J191" s="36"/>
      <c r="K191" s="36"/>
      <c r="L191" s="37"/>
      <c r="M191" s="182"/>
      <c r="N191" s="183"/>
      <c r="O191" s="75"/>
      <c r="P191" s="75"/>
      <c r="Q191" s="75"/>
      <c r="R191" s="75"/>
      <c r="S191" s="75"/>
      <c r="T191" s="7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7" t="s">
        <v>167</v>
      </c>
      <c r="AU191" s="17" t="s">
        <v>89</v>
      </c>
    </row>
    <row r="192" s="2" customFormat="1">
      <c r="A192" s="36"/>
      <c r="B192" s="37"/>
      <c r="C192" s="36"/>
      <c r="D192" s="179" t="s">
        <v>168</v>
      </c>
      <c r="E192" s="36"/>
      <c r="F192" s="184" t="s">
        <v>443</v>
      </c>
      <c r="G192" s="36"/>
      <c r="H192" s="36"/>
      <c r="I192" s="181"/>
      <c r="J192" s="36"/>
      <c r="K192" s="36"/>
      <c r="L192" s="37"/>
      <c r="M192" s="182"/>
      <c r="N192" s="183"/>
      <c r="O192" s="75"/>
      <c r="P192" s="75"/>
      <c r="Q192" s="75"/>
      <c r="R192" s="75"/>
      <c r="S192" s="75"/>
      <c r="T192" s="7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7" t="s">
        <v>168</v>
      </c>
      <c r="AU192" s="17" t="s">
        <v>89</v>
      </c>
    </row>
    <row r="193" s="12" customFormat="1">
      <c r="A193" s="12"/>
      <c r="B193" s="185"/>
      <c r="C193" s="12"/>
      <c r="D193" s="179" t="s">
        <v>170</v>
      </c>
      <c r="E193" s="186" t="s">
        <v>1</v>
      </c>
      <c r="F193" s="187" t="s">
        <v>617</v>
      </c>
      <c r="G193" s="12"/>
      <c r="H193" s="188">
        <v>1.5840000000000001</v>
      </c>
      <c r="I193" s="189"/>
      <c r="J193" s="12"/>
      <c r="K193" s="12"/>
      <c r="L193" s="185"/>
      <c r="M193" s="190"/>
      <c r="N193" s="191"/>
      <c r="O193" s="191"/>
      <c r="P193" s="191"/>
      <c r="Q193" s="191"/>
      <c r="R193" s="191"/>
      <c r="S193" s="191"/>
      <c r="T193" s="19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186" t="s">
        <v>170</v>
      </c>
      <c r="AU193" s="186" t="s">
        <v>89</v>
      </c>
      <c r="AV193" s="12" t="s">
        <v>89</v>
      </c>
      <c r="AW193" s="12" t="s">
        <v>33</v>
      </c>
      <c r="AX193" s="12" t="s">
        <v>87</v>
      </c>
      <c r="AY193" s="186" t="s">
        <v>160</v>
      </c>
    </row>
    <row r="194" s="2" customFormat="1" ht="24.15" customHeight="1">
      <c r="A194" s="36"/>
      <c r="B194" s="164"/>
      <c r="C194" s="165" t="s">
        <v>336</v>
      </c>
      <c r="D194" s="165" t="s">
        <v>161</v>
      </c>
      <c r="E194" s="166" t="s">
        <v>445</v>
      </c>
      <c r="F194" s="167" t="s">
        <v>446</v>
      </c>
      <c r="G194" s="168" t="s">
        <v>255</v>
      </c>
      <c r="H194" s="169">
        <v>1.98</v>
      </c>
      <c r="I194" s="170"/>
      <c r="J194" s="171">
        <f>ROUND(I194*H194,2)</f>
        <v>0</v>
      </c>
      <c r="K194" s="172"/>
      <c r="L194" s="37"/>
      <c r="M194" s="173" t="s">
        <v>1</v>
      </c>
      <c r="N194" s="174" t="s">
        <v>44</v>
      </c>
      <c r="O194" s="75"/>
      <c r="P194" s="175">
        <f>O194*H194</f>
        <v>0</v>
      </c>
      <c r="Q194" s="175">
        <v>0</v>
      </c>
      <c r="R194" s="175">
        <f>Q194*H194</f>
        <v>0</v>
      </c>
      <c r="S194" s="175">
        <v>0</v>
      </c>
      <c r="T194" s="17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77" t="s">
        <v>159</v>
      </c>
      <c r="AT194" s="177" t="s">
        <v>161</v>
      </c>
      <c r="AU194" s="177" t="s">
        <v>89</v>
      </c>
      <c r="AY194" s="17" t="s">
        <v>160</v>
      </c>
      <c r="BE194" s="178">
        <f>IF(N194="základní",J194,0)</f>
        <v>0</v>
      </c>
      <c r="BF194" s="178">
        <f>IF(N194="snížená",J194,0)</f>
        <v>0</v>
      </c>
      <c r="BG194" s="178">
        <f>IF(N194="zákl. přenesená",J194,0)</f>
        <v>0</v>
      </c>
      <c r="BH194" s="178">
        <f>IF(N194="sníž. přenesená",J194,0)</f>
        <v>0</v>
      </c>
      <c r="BI194" s="178">
        <f>IF(N194="nulová",J194,0)</f>
        <v>0</v>
      </c>
      <c r="BJ194" s="17" t="s">
        <v>87</v>
      </c>
      <c r="BK194" s="178">
        <f>ROUND(I194*H194,2)</f>
        <v>0</v>
      </c>
      <c r="BL194" s="17" t="s">
        <v>159</v>
      </c>
      <c r="BM194" s="177" t="s">
        <v>447</v>
      </c>
    </row>
    <row r="195" s="2" customFormat="1">
      <c r="A195" s="36"/>
      <c r="B195" s="37"/>
      <c r="C195" s="36"/>
      <c r="D195" s="179" t="s">
        <v>167</v>
      </c>
      <c r="E195" s="36"/>
      <c r="F195" s="180" t="s">
        <v>446</v>
      </c>
      <c r="G195" s="36"/>
      <c r="H195" s="36"/>
      <c r="I195" s="181"/>
      <c r="J195" s="36"/>
      <c r="K195" s="36"/>
      <c r="L195" s="37"/>
      <c r="M195" s="182"/>
      <c r="N195" s="183"/>
      <c r="O195" s="75"/>
      <c r="P195" s="75"/>
      <c r="Q195" s="75"/>
      <c r="R195" s="75"/>
      <c r="S195" s="75"/>
      <c r="T195" s="7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7" t="s">
        <v>167</v>
      </c>
      <c r="AU195" s="17" t="s">
        <v>89</v>
      </c>
    </row>
    <row r="196" s="2" customFormat="1">
      <c r="A196" s="36"/>
      <c r="B196" s="37"/>
      <c r="C196" s="36"/>
      <c r="D196" s="179" t="s">
        <v>168</v>
      </c>
      <c r="E196" s="36"/>
      <c r="F196" s="184" t="s">
        <v>448</v>
      </c>
      <c r="G196" s="36"/>
      <c r="H196" s="36"/>
      <c r="I196" s="181"/>
      <c r="J196" s="36"/>
      <c r="K196" s="36"/>
      <c r="L196" s="37"/>
      <c r="M196" s="182"/>
      <c r="N196" s="183"/>
      <c r="O196" s="75"/>
      <c r="P196" s="75"/>
      <c r="Q196" s="75"/>
      <c r="R196" s="75"/>
      <c r="S196" s="75"/>
      <c r="T196" s="7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7" t="s">
        <v>168</v>
      </c>
      <c r="AU196" s="17" t="s">
        <v>89</v>
      </c>
    </row>
    <row r="197" s="12" customFormat="1">
      <c r="A197" s="12"/>
      <c r="B197" s="185"/>
      <c r="C197" s="12"/>
      <c r="D197" s="179" t="s">
        <v>170</v>
      </c>
      <c r="E197" s="186" t="s">
        <v>1</v>
      </c>
      <c r="F197" s="187" t="s">
        <v>618</v>
      </c>
      <c r="G197" s="12"/>
      <c r="H197" s="188">
        <v>1.98</v>
      </c>
      <c r="I197" s="189"/>
      <c r="J197" s="12"/>
      <c r="K197" s="12"/>
      <c r="L197" s="185"/>
      <c r="M197" s="190"/>
      <c r="N197" s="191"/>
      <c r="O197" s="191"/>
      <c r="P197" s="191"/>
      <c r="Q197" s="191"/>
      <c r="R197" s="191"/>
      <c r="S197" s="191"/>
      <c r="T197" s="19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186" t="s">
        <v>170</v>
      </c>
      <c r="AU197" s="186" t="s">
        <v>89</v>
      </c>
      <c r="AV197" s="12" t="s">
        <v>89</v>
      </c>
      <c r="AW197" s="12" t="s">
        <v>33</v>
      </c>
      <c r="AX197" s="12" t="s">
        <v>87</v>
      </c>
      <c r="AY197" s="186" t="s">
        <v>160</v>
      </c>
    </row>
    <row r="198" s="2" customFormat="1" ht="24.15" customHeight="1">
      <c r="A198" s="36"/>
      <c r="B198" s="164"/>
      <c r="C198" s="165" t="s">
        <v>341</v>
      </c>
      <c r="D198" s="165" t="s">
        <v>161</v>
      </c>
      <c r="E198" s="166" t="s">
        <v>452</v>
      </c>
      <c r="F198" s="167" t="s">
        <v>453</v>
      </c>
      <c r="G198" s="168" t="s">
        <v>287</v>
      </c>
      <c r="H198" s="169">
        <v>131.25</v>
      </c>
      <c r="I198" s="170"/>
      <c r="J198" s="171">
        <f>ROUND(I198*H198,2)</f>
        <v>0</v>
      </c>
      <c r="K198" s="172"/>
      <c r="L198" s="37"/>
      <c r="M198" s="173" t="s">
        <v>1</v>
      </c>
      <c r="N198" s="174" t="s">
        <v>44</v>
      </c>
      <c r="O198" s="75"/>
      <c r="P198" s="175">
        <f>O198*H198</f>
        <v>0</v>
      </c>
      <c r="Q198" s="175">
        <v>0</v>
      </c>
      <c r="R198" s="175">
        <f>Q198*H198</f>
        <v>0</v>
      </c>
      <c r="S198" s="175">
        <v>0</v>
      </c>
      <c r="T198" s="17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77" t="s">
        <v>159</v>
      </c>
      <c r="AT198" s="177" t="s">
        <v>161</v>
      </c>
      <c r="AU198" s="177" t="s">
        <v>89</v>
      </c>
      <c r="AY198" s="17" t="s">
        <v>160</v>
      </c>
      <c r="BE198" s="178">
        <f>IF(N198="základní",J198,0)</f>
        <v>0</v>
      </c>
      <c r="BF198" s="178">
        <f>IF(N198="snížená",J198,0)</f>
        <v>0</v>
      </c>
      <c r="BG198" s="178">
        <f>IF(N198="zákl. přenesená",J198,0)</f>
        <v>0</v>
      </c>
      <c r="BH198" s="178">
        <f>IF(N198="sníž. přenesená",J198,0)</f>
        <v>0</v>
      </c>
      <c r="BI198" s="178">
        <f>IF(N198="nulová",J198,0)</f>
        <v>0</v>
      </c>
      <c r="BJ198" s="17" t="s">
        <v>87</v>
      </c>
      <c r="BK198" s="178">
        <f>ROUND(I198*H198,2)</f>
        <v>0</v>
      </c>
      <c r="BL198" s="17" t="s">
        <v>159</v>
      </c>
      <c r="BM198" s="177" t="s">
        <v>454</v>
      </c>
    </row>
    <row r="199" s="2" customFormat="1">
      <c r="A199" s="36"/>
      <c r="B199" s="37"/>
      <c r="C199" s="36"/>
      <c r="D199" s="179" t="s">
        <v>167</v>
      </c>
      <c r="E199" s="36"/>
      <c r="F199" s="180" t="s">
        <v>453</v>
      </c>
      <c r="G199" s="36"/>
      <c r="H199" s="36"/>
      <c r="I199" s="181"/>
      <c r="J199" s="36"/>
      <c r="K199" s="36"/>
      <c r="L199" s="37"/>
      <c r="M199" s="182"/>
      <c r="N199" s="183"/>
      <c r="O199" s="75"/>
      <c r="P199" s="75"/>
      <c r="Q199" s="75"/>
      <c r="R199" s="75"/>
      <c r="S199" s="75"/>
      <c r="T199" s="7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7" t="s">
        <v>167</v>
      </c>
      <c r="AU199" s="17" t="s">
        <v>89</v>
      </c>
    </row>
    <row r="200" s="2" customFormat="1">
      <c r="A200" s="36"/>
      <c r="B200" s="37"/>
      <c r="C200" s="36"/>
      <c r="D200" s="179" t="s">
        <v>168</v>
      </c>
      <c r="E200" s="36"/>
      <c r="F200" s="184" t="s">
        <v>333</v>
      </c>
      <c r="G200" s="36"/>
      <c r="H200" s="36"/>
      <c r="I200" s="181"/>
      <c r="J200" s="36"/>
      <c r="K200" s="36"/>
      <c r="L200" s="37"/>
      <c r="M200" s="182"/>
      <c r="N200" s="183"/>
      <c r="O200" s="75"/>
      <c r="P200" s="75"/>
      <c r="Q200" s="75"/>
      <c r="R200" s="75"/>
      <c r="S200" s="75"/>
      <c r="T200" s="7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7" t="s">
        <v>168</v>
      </c>
      <c r="AU200" s="17" t="s">
        <v>89</v>
      </c>
    </row>
    <row r="201" s="12" customFormat="1">
      <c r="A201" s="12"/>
      <c r="B201" s="185"/>
      <c r="C201" s="12"/>
      <c r="D201" s="179" t="s">
        <v>170</v>
      </c>
      <c r="E201" s="186" t="s">
        <v>1</v>
      </c>
      <c r="F201" s="187" t="s">
        <v>619</v>
      </c>
      <c r="G201" s="12"/>
      <c r="H201" s="188">
        <v>131.25</v>
      </c>
      <c r="I201" s="189"/>
      <c r="J201" s="12"/>
      <c r="K201" s="12"/>
      <c r="L201" s="185"/>
      <c r="M201" s="190"/>
      <c r="N201" s="191"/>
      <c r="O201" s="191"/>
      <c r="P201" s="191"/>
      <c r="Q201" s="191"/>
      <c r="R201" s="191"/>
      <c r="S201" s="191"/>
      <c r="T201" s="19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186" t="s">
        <v>170</v>
      </c>
      <c r="AU201" s="186" t="s">
        <v>89</v>
      </c>
      <c r="AV201" s="12" t="s">
        <v>89</v>
      </c>
      <c r="AW201" s="12" t="s">
        <v>33</v>
      </c>
      <c r="AX201" s="12" t="s">
        <v>87</v>
      </c>
      <c r="AY201" s="186" t="s">
        <v>160</v>
      </c>
    </row>
    <row r="202" s="2" customFormat="1" ht="24.15" customHeight="1">
      <c r="A202" s="36"/>
      <c r="B202" s="164"/>
      <c r="C202" s="165" t="s">
        <v>347</v>
      </c>
      <c r="D202" s="165" t="s">
        <v>161</v>
      </c>
      <c r="E202" s="166" t="s">
        <v>337</v>
      </c>
      <c r="F202" s="167" t="s">
        <v>338</v>
      </c>
      <c r="G202" s="168" t="s">
        <v>287</v>
      </c>
      <c r="H202" s="169">
        <v>3.2000000000000002</v>
      </c>
      <c r="I202" s="170"/>
      <c r="J202" s="171">
        <f>ROUND(I202*H202,2)</f>
        <v>0</v>
      </c>
      <c r="K202" s="172"/>
      <c r="L202" s="37"/>
      <c r="M202" s="173" t="s">
        <v>1</v>
      </c>
      <c r="N202" s="174" t="s">
        <v>44</v>
      </c>
      <c r="O202" s="75"/>
      <c r="P202" s="175">
        <f>O202*H202</f>
        <v>0</v>
      </c>
      <c r="Q202" s="175">
        <v>0</v>
      </c>
      <c r="R202" s="175">
        <f>Q202*H202</f>
        <v>0</v>
      </c>
      <c r="S202" s="175">
        <v>0</v>
      </c>
      <c r="T202" s="17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77" t="s">
        <v>159</v>
      </c>
      <c r="AT202" s="177" t="s">
        <v>161</v>
      </c>
      <c r="AU202" s="177" t="s">
        <v>89</v>
      </c>
      <c r="AY202" s="17" t="s">
        <v>160</v>
      </c>
      <c r="BE202" s="178">
        <f>IF(N202="základní",J202,0)</f>
        <v>0</v>
      </c>
      <c r="BF202" s="178">
        <f>IF(N202="snížená",J202,0)</f>
        <v>0</v>
      </c>
      <c r="BG202" s="178">
        <f>IF(N202="zákl. přenesená",J202,0)</f>
        <v>0</v>
      </c>
      <c r="BH202" s="178">
        <f>IF(N202="sníž. přenesená",J202,0)</f>
        <v>0</v>
      </c>
      <c r="BI202" s="178">
        <f>IF(N202="nulová",J202,0)</f>
        <v>0</v>
      </c>
      <c r="BJ202" s="17" t="s">
        <v>87</v>
      </c>
      <c r="BK202" s="178">
        <f>ROUND(I202*H202,2)</f>
        <v>0</v>
      </c>
      <c r="BL202" s="17" t="s">
        <v>159</v>
      </c>
      <c r="BM202" s="177" t="s">
        <v>620</v>
      </c>
    </row>
    <row r="203" s="2" customFormat="1">
      <c r="A203" s="36"/>
      <c r="B203" s="37"/>
      <c r="C203" s="36"/>
      <c r="D203" s="179" t="s">
        <v>167</v>
      </c>
      <c r="E203" s="36"/>
      <c r="F203" s="180" t="s">
        <v>338</v>
      </c>
      <c r="G203" s="36"/>
      <c r="H203" s="36"/>
      <c r="I203" s="181"/>
      <c r="J203" s="36"/>
      <c r="K203" s="36"/>
      <c r="L203" s="37"/>
      <c r="M203" s="182"/>
      <c r="N203" s="183"/>
      <c r="O203" s="75"/>
      <c r="P203" s="75"/>
      <c r="Q203" s="75"/>
      <c r="R203" s="75"/>
      <c r="S203" s="75"/>
      <c r="T203" s="7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7" t="s">
        <v>167</v>
      </c>
      <c r="AU203" s="17" t="s">
        <v>89</v>
      </c>
    </row>
    <row r="204" s="2" customFormat="1">
      <c r="A204" s="36"/>
      <c r="B204" s="37"/>
      <c r="C204" s="36"/>
      <c r="D204" s="179" t="s">
        <v>168</v>
      </c>
      <c r="E204" s="36"/>
      <c r="F204" s="184" t="s">
        <v>333</v>
      </c>
      <c r="G204" s="36"/>
      <c r="H204" s="36"/>
      <c r="I204" s="181"/>
      <c r="J204" s="36"/>
      <c r="K204" s="36"/>
      <c r="L204" s="37"/>
      <c r="M204" s="182"/>
      <c r="N204" s="183"/>
      <c r="O204" s="75"/>
      <c r="P204" s="75"/>
      <c r="Q204" s="75"/>
      <c r="R204" s="75"/>
      <c r="S204" s="75"/>
      <c r="T204" s="7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7" t="s">
        <v>168</v>
      </c>
      <c r="AU204" s="17" t="s">
        <v>89</v>
      </c>
    </row>
    <row r="205" s="12" customFormat="1">
      <c r="A205" s="12"/>
      <c r="B205" s="185"/>
      <c r="C205" s="12"/>
      <c r="D205" s="179" t="s">
        <v>170</v>
      </c>
      <c r="E205" s="186" t="s">
        <v>1</v>
      </c>
      <c r="F205" s="187" t="s">
        <v>589</v>
      </c>
      <c r="G205" s="12"/>
      <c r="H205" s="188">
        <v>3.2000000000000002</v>
      </c>
      <c r="I205" s="189"/>
      <c r="J205" s="12"/>
      <c r="K205" s="12"/>
      <c r="L205" s="185"/>
      <c r="M205" s="190"/>
      <c r="N205" s="191"/>
      <c r="O205" s="191"/>
      <c r="P205" s="191"/>
      <c r="Q205" s="191"/>
      <c r="R205" s="191"/>
      <c r="S205" s="191"/>
      <c r="T205" s="19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186" t="s">
        <v>170</v>
      </c>
      <c r="AU205" s="186" t="s">
        <v>89</v>
      </c>
      <c r="AV205" s="12" t="s">
        <v>89</v>
      </c>
      <c r="AW205" s="12" t="s">
        <v>33</v>
      </c>
      <c r="AX205" s="12" t="s">
        <v>87</v>
      </c>
      <c r="AY205" s="186" t="s">
        <v>160</v>
      </c>
    </row>
    <row r="206" s="11" customFormat="1" ht="22.8" customHeight="1">
      <c r="A206" s="11"/>
      <c r="B206" s="153"/>
      <c r="C206" s="11"/>
      <c r="D206" s="154" t="s">
        <v>78</v>
      </c>
      <c r="E206" s="200" t="s">
        <v>237</v>
      </c>
      <c r="F206" s="200" t="s">
        <v>346</v>
      </c>
      <c r="G206" s="11"/>
      <c r="H206" s="11"/>
      <c r="I206" s="156"/>
      <c r="J206" s="201">
        <f>BK206</f>
        <v>0</v>
      </c>
      <c r="K206" s="11"/>
      <c r="L206" s="153"/>
      <c r="M206" s="158"/>
      <c r="N206" s="159"/>
      <c r="O206" s="159"/>
      <c r="P206" s="160">
        <f>SUM(P207:P214)</f>
        <v>0</v>
      </c>
      <c r="Q206" s="159"/>
      <c r="R206" s="160">
        <f>SUM(R207:R214)</f>
        <v>0</v>
      </c>
      <c r="S206" s="159"/>
      <c r="T206" s="161">
        <f>SUM(T207:T214)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154" t="s">
        <v>87</v>
      </c>
      <c r="AT206" s="162" t="s">
        <v>78</v>
      </c>
      <c r="AU206" s="162" t="s">
        <v>87</v>
      </c>
      <c r="AY206" s="154" t="s">
        <v>160</v>
      </c>
      <c r="BK206" s="163">
        <f>SUM(BK207:BK214)</f>
        <v>0</v>
      </c>
    </row>
    <row r="207" s="2" customFormat="1" ht="24.15" customHeight="1">
      <c r="A207" s="36"/>
      <c r="B207" s="164"/>
      <c r="C207" s="165" t="s">
        <v>353</v>
      </c>
      <c r="D207" s="165" t="s">
        <v>161</v>
      </c>
      <c r="E207" s="166" t="s">
        <v>489</v>
      </c>
      <c r="F207" s="167" t="s">
        <v>490</v>
      </c>
      <c r="G207" s="168" t="s">
        <v>356</v>
      </c>
      <c r="H207" s="169">
        <v>1</v>
      </c>
      <c r="I207" s="170"/>
      <c r="J207" s="171">
        <f>ROUND(I207*H207,2)</f>
        <v>0</v>
      </c>
      <c r="K207" s="172"/>
      <c r="L207" s="37"/>
      <c r="M207" s="173" t="s">
        <v>1</v>
      </c>
      <c r="N207" s="174" t="s">
        <v>44</v>
      </c>
      <c r="O207" s="75"/>
      <c r="P207" s="175">
        <f>O207*H207</f>
        <v>0</v>
      </c>
      <c r="Q207" s="175">
        <v>0</v>
      </c>
      <c r="R207" s="175">
        <f>Q207*H207</f>
        <v>0</v>
      </c>
      <c r="S207" s="175">
        <v>0</v>
      </c>
      <c r="T207" s="17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77" t="s">
        <v>159</v>
      </c>
      <c r="AT207" s="177" t="s">
        <v>161</v>
      </c>
      <c r="AU207" s="177" t="s">
        <v>89</v>
      </c>
      <c r="AY207" s="17" t="s">
        <v>160</v>
      </c>
      <c r="BE207" s="178">
        <f>IF(N207="základní",J207,0)</f>
        <v>0</v>
      </c>
      <c r="BF207" s="178">
        <f>IF(N207="snížená",J207,0)</f>
        <v>0</v>
      </c>
      <c r="BG207" s="178">
        <f>IF(N207="zákl. přenesená",J207,0)</f>
        <v>0</v>
      </c>
      <c r="BH207" s="178">
        <f>IF(N207="sníž. přenesená",J207,0)</f>
        <v>0</v>
      </c>
      <c r="BI207" s="178">
        <f>IF(N207="nulová",J207,0)</f>
        <v>0</v>
      </c>
      <c r="BJ207" s="17" t="s">
        <v>87</v>
      </c>
      <c r="BK207" s="178">
        <f>ROUND(I207*H207,2)</f>
        <v>0</v>
      </c>
      <c r="BL207" s="17" t="s">
        <v>159</v>
      </c>
      <c r="BM207" s="177" t="s">
        <v>491</v>
      </c>
    </row>
    <row r="208" s="2" customFormat="1">
      <c r="A208" s="36"/>
      <c r="B208" s="37"/>
      <c r="C208" s="36"/>
      <c r="D208" s="179" t="s">
        <v>167</v>
      </c>
      <c r="E208" s="36"/>
      <c r="F208" s="180" t="s">
        <v>490</v>
      </c>
      <c r="G208" s="36"/>
      <c r="H208" s="36"/>
      <c r="I208" s="181"/>
      <c r="J208" s="36"/>
      <c r="K208" s="36"/>
      <c r="L208" s="37"/>
      <c r="M208" s="182"/>
      <c r="N208" s="183"/>
      <c r="O208" s="75"/>
      <c r="P208" s="75"/>
      <c r="Q208" s="75"/>
      <c r="R208" s="75"/>
      <c r="S208" s="75"/>
      <c r="T208" s="7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7" t="s">
        <v>167</v>
      </c>
      <c r="AU208" s="17" t="s">
        <v>89</v>
      </c>
    </row>
    <row r="209" s="2" customFormat="1">
      <c r="A209" s="36"/>
      <c r="B209" s="37"/>
      <c r="C209" s="36"/>
      <c r="D209" s="179" t="s">
        <v>168</v>
      </c>
      <c r="E209" s="36"/>
      <c r="F209" s="184" t="s">
        <v>492</v>
      </c>
      <c r="G209" s="36"/>
      <c r="H209" s="36"/>
      <c r="I209" s="181"/>
      <c r="J209" s="36"/>
      <c r="K209" s="36"/>
      <c r="L209" s="37"/>
      <c r="M209" s="182"/>
      <c r="N209" s="183"/>
      <c r="O209" s="75"/>
      <c r="P209" s="75"/>
      <c r="Q209" s="75"/>
      <c r="R209" s="75"/>
      <c r="S209" s="75"/>
      <c r="T209" s="7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7" t="s">
        <v>168</v>
      </c>
      <c r="AU209" s="17" t="s">
        <v>89</v>
      </c>
    </row>
    <row r="210" s="12" customFormat="1">
      <c r="A210" s="12"/>
      <c r="B210" s="185"/>
      <c r="C210" s="12"/>
      <c r="D210" s="179" t="s">
        <v>170</v>
      </c>
      <c r="E210" s="186" t="s">
        <v>1</v>
      </c>
      <c r="F210" s="187" t="s">
        <v>493</v>
      </c>
      <c r="G210" s="12"/>
      <c r="H210" s="188">
        <v>1</v>
      </c>
      <c r="I210" s="189"/>
      <c r="J210" s="12"/>
      <c r="K210" s="12"/>
      <c r="L210" s="185"/>
      <c r="M210" s="190"/>
      <c r="N210" s="191"/>
      <c r="O210" s="191"/>
      <c r="P210" s="191"/>
      <c r="Q210" s="191"/>
      <c r="R210" s="191"/>
      <c r="S210" s="191"/>
      <c r="T210" s="19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186" t="s">
        <v>170</v>
      </c>
      <c r="AU210" s="186" t="s">
        <v>89</v>
      </c>
      <c r="AV210" s="12" t="s">
        <v>89</v>
      </c>
      <c r="AW210" s="12" t="s">
        <v>33</v>
      </c>
      <c r="AX210" s="12" t="s">
        <v>87</v>
      </c>
      <c r="AY210" s="186" t="s">
        <v>160</v>
      </c>
    </row>
    <row r="211" s="2" customFormat="1" ht="24.15" customHeight="1">
      <c r="A211" s="36"/>
      <c r="B211" s="164"/>
      <c r="C211" s="165" t="s">
        <v>360</v>
      </c>
      <c r="D211" s="165" t="s">
        <v>161</v>
      </c>
      <c r="E211" s="166" t="s">
        <v>463</v>
      </c>
      <c r="F211" s="167" t="s">
        <v>464</v>
      </c>
      <c r="G211" s="168" t="s">
        <v>266</v>
      </c>
      <c r="H211" s="169">
        <v>15</v>
      </c>
      <c r="I211" s="170"/>
      <c r="J211" s="171">
        <f>ROUND(I211*H211,2)</f>
        <v>0</v>
      </c>
      <c r="K211" s="172"/>
      <c r="L211" s="37"/>
      <c r="M211" s="173" t="s">
        <v>1</v>
      </c>
      <c r="N211" s="174" t="s">
        <v>44</v>
      </c>
      <c r="O211" s="75"/>
      <c r="P211" s="175">
        <f>O211*H211</f>
        <v>0</v>
      </c>
      <c r="Q211" s="175">
        <v>0</v>
      </c>
      <c r="R211" s="175">
        <f>Q211*H211</f>
        <v>0</v>
      </c>
      <c r="S211" s="175">
        <v>0</v>
      </c>
      <c r="T211" s="17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77" t="s">
        <v>159</v>
      </c>
      <c r="AT211" s="177" t="s">
        <v>161</v>
      </c>
      <c r="AU211" s="177" t="s">
        <v>89</v>
      </c>
      <c r="AY211" s="17" t="s">
        <v>160</v>
      </c>
      <c r="BE211" s="178">
        <f>IF(N211="základní",J211,0)</f>
        <v>0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17" t="s">
        <v>87</v>
      </c>
      <c r="BK211" s="178">
        <f>ROUND(I211*H211,2)</f>
        <v>0</v>
      </c>
      <c r="BL211" s="17" t="s">
        <v>159</v>
      </c>
      <c r="BM211" s="177" t="s">
        <v>465</v>
      </c>
    </row>
    <row r="212" s="2" customFormat="1">
      <c r="A212" s="36"/>
      <c r="B212" s="37"/>
      <c r="C212" s="36"/>
      <c r="D212" s="179" t="s">
        <v>167</v>
      </c>
      <c r="E212" s="36"/>
      <c r="F212" s="180" t="s">
        <v>464</v>
      </c>
      <c r="G212" s="36"/>
      <c r="H212" s="36"/>
      <c r="I212" s="181"/>
      <c r="J212" s="36"/>
      <c r="K212" s="36"/>
      <c r="L212" s="37"/>
      <c r="M212" s="182"/>
      <c r="N212" s="183"/>
      <c r="O212" s="75"/>
      <c r="P212" s="75"/>
      <c r="Q212" s="75"/>
      <c r="R212" s="75"/>
      <c r="S212" s="75"/>
      <c r="T212" s="7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7" t="s">
        <v>167</v>
      </c>
      <c r="AU212" s="17" t="s">
        <v>89</v>
      </c>
    </row>
    <row r="213" s="2" customFormat="1">
      <c r="A213" s="36"/>
      <c r="B213" s="37"/>
      <c r="C213" s="36"/>
      <c r="D213" s="179" t="s">
        <v>168</v>
      </c>
      <c r="E213" s="36"/>
      <c r="F213" s="184" t="s">
        <v>466</v>
      </c>
      <c r="G213" s="36"/>
      <c r="H213" s="36"/>
      <c r="I213" s="181"/>
      <c r="J213" s="36"/>
      <c r="K213" s="36"/>
      <c r="L213" s="37"/>
      <c r="M213" s="182"/>
      <c r="N213" s="183"/>
      <c r="O213" s="75"/>
      <c r="P213" s="75"/>
      <c r="Q213" s="75"/>
      <c r="R213" s="75"/>
      <c r="S213" s="75"/>
      <c r="T213" s="7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7" t="s">
        <v>168</v>
      </c>
      <c r="AU213" s="17" t="s">
        <v>89</v>
      </c>
    </row>
    <row r="214" s="12" customFormat="1">
      <c r="A214" s="12"/>
      <c r="B214" s="185"/>
      <c r="C214" s="12"/>
      <c r="D214" s="179" t="s">
        <v>170</v>
      </c>
      <c r="E214" s="186" t="s">
        <v>1</v>
      </c>
      <c r="F214" s="187" t="s">
        <v>596</v>
      </c>
      <c r="G214" s="12"/>
      <c r="H214" s="188">
        <v>15</v>
      </c>
      <c r="I214" s="189"/>
      <c r="J214" s="12"/>
      <c r="K214" s="12"/>
      <c r="L214" s="185"/>
      <c r="M214" s="190"/>
      <c r="N214" s="191"/>
      <c r="O214" s="191"/>
      <c r="P214" s="191"/>
      <c r="Q214" s="191"/>
      <c r="R214" s="191"/>
      <c r="S214" s="191"/>
      <c r="T214" s="19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186" t="s">
        <v>170</v>
      </c>
      <c r="AU214" s="186" t="s">
        <v>89</v>
      </c>
      <c r="AV214" s="12" t="s">
        <v>89</v>
      </c>
      <c r="AW214" s="12" t="s">
        <v>33</v>
      </c>
      <c r="AX214" s="12" t="s">
        <v>87</v>
      </c>
      <c r="AY214" s="186" t="s">
        <v>160</v>
      </c>
    </row>
    <row r="215" s="11" customFormat="1" ht="22.8" customHeight="1">
      <c r="A215" s="11"/>
      <c r="B215" s="153"/>
      <c r="C215" s="11"/>
      <c r="D215" s="154" t="s">
        <v>78</v>
      </c>
      <c r="E215" s="200" t="s">
        <v>239</v>
      </c>
      <c r="F215" s="200" t="s">
        <v>359</v>
      </c>
      <c r="G215" s="11"/>
      <c r="H215" s="11"/>
      <c r="I215" s="156"/>
      <c r="J215" s="201">
        <f>BK215</f>
        <v>0</v>
      </c>
      <c r="K215" s="11"/>
      <c r="L215" s="153"/>
      <c r="M215" s="158"/>
      <c r="N215" s="159"/>
      <c r="O215" s="159"/>
      <c r="P215" s="160">
        <f>SUM(P216:P247)</f>
        <v>0</v>
      </c>
      <c r="Q215" s="159"/>
      <c r="R215" s="160">
        <f>SUM(R216:R247)</f>
        <v>0</v>
      </c>
      <c r="S215" s="159"/>
      <c r="T215" s="161">
        <f>SUM(T216:T247)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154" t="s">
        <v>87</v>
      </c>
      <c r="AT215" s="162" t="s">
        <v>78</v>
      </c>
      <c r="AU215" s="162" t="s">
        <v>87</v>
      </c>
      <c r="AY215" s="154" t="s">
        <v>160</v>
      </c>
      <c r="BK215" s="163">
        <f>SUM(BK216:BK247)</f>
        <v>0</v>
      </c>
    </row>
    <row r="216" s="2" customFormat="1" ht="24.15" customHeight="1">
      <c r="A216" s="36"/>
      <c r="B216" s="164"/>
      <c r="C216" s="165" t="s">
        <v>368</v>
      </c>
      <c r="D216" s="165" t="s">
        <v>161</v>
      </c>
      <c r="E216" s="166" t="s">
        <v>361</v>
      </c>
      <c r="F216" s="167" t="s">
        <v>362</v>
      </c>
      <c r="G216" s="168" t="s">
        <v>356</v>
      </c>
      <c r="H216" s="169">
        <v>2</v>
      </c>
      <c r="I216" s="170"/>
      <c r="J216" s="171">
        <f>ROUND(I216*H216,2)</f>
        <v>0</v>
      </c>
      <c r="K216" s="172"/>
      <c r="L216" s="37"/>
      <c r="M216" s="173" t="s">
        <v>1</v>
      </c>
      <c r="N216" s="174" t="s">
        <v>44</v>
      </c>
      <c r="O216" s="75"/>
      <c r="P216" s="175">
        <f>O216*H216</f>
        <v>0</v>
      </c>
      <c r="Q216" s="175">
        <v>0</v>
      </c>
      <c r="R216" s="175">
        <f>Q216*H216</f>
        <v>0</v>
      </c>
      <c r="S216" s="175">
        <v>0</v>
      </c>
      <c r="T216" s="17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77" t="s">
        <v>159</v>
      </c>
      <c r="AT216" s="177" t="s">
        <v>161</v>
      </c>
      <c r="AU216" s="177" t="s">
        <v>89</v>
      </c>
      <c r="AY216" s="17" t="s">
        <v>160</v>
      </c>
      <c r="BE216" s="178">
        <f>IF(N216="základní",J216,0)</f>
        <v>0</v>
      </c>
      <c r="BF216" s="178">
        <f>IF(N216="snížená",J216,0)</f>
        <v>0</v>
      </c>
      <c r="BG216" s="178">
        <f>IF(N216="zákl. přenesená",J216,0)</f>
        <v>0</v>
      </c>
      <c r="BH216" s="178">
        <f>IF(N216="sníž. přenesená",J216,0)</f>
        <v>0</v>
      </c>
      <c r="BI216" s="178">
        <f>IF(N216="nulová",J216,0)</f>
        <v>0</v>
      </c>
      <c r="BJ216" s="17" t="s">
        <v>87</v>
      </c>
      <c r="BK216" s="178">
        <f>ROUND(I216*H216,2)</f>
        <v>0</v>
      </c>
      <c r="BL216" s="17" t="s">
        <v>159</v>
      </c>
      <c r="BM216" s="177" t="s">
        <v>363</v>
      </c>
    </row>
    <row r="217" s="2" customFormat="1">
      <c r="A217" s="36"/>
      <c r="B217" s="37"/>
      <c r="C217" s="36"/>
      <c r="D217" s="179" t="s">
        <v>167</v>
      </c>
      <c r="E217" s="36"/>
      <c r="F217" s="180" t="s">
        <v>362</v>
      </c>
      <c r="G217" s="36"/>
      <c r="H217" s="36"/>
      <c r="I217" s="181"/>
      <c r="J217" s="36"/>
      <c r="K217" s="36"/>
      <c r="L217" s="37"/>
      <c r="M217" s="182"/>
      <c r="N217" s="183"/>
      <c r="O217" s="75"/>
      <c r="P217" s="75"/>
      <c r="Q217" s="75"/>
      <c r="R217" s="75"/>
      <c r="S217" s="75"/>
      <c r="T217" s="7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7" t="s">
        <v>167</v>
      </c>
      <c r="AU217" s="17" t="s">
        <v>89</v>
      </c>
    </row>
    <row r="218" s="2" customFormat="1">
      <c r="A218" s="36"/>
      <c r="B218" s="37"/>
      <c r="C218" s="36"/>
      <c r="D218" s="179" t="s">
        <v>168</v>
      </c>
      <c r="E218" s="36"/>
      <c r="F218" s="184" t="s">
        <v>364</v>
      </c>
      <c r="G218" s="36"/>
      <c r="H218" s="36"/>
      <c r="I218" s="181"/>
      <c r="J218" s="36"/>
      <c r="K218" s="36"/>
      <c r="L218" s="37"/>
      <c r="M218" s="182"/>
      <c r="N218" s="183"/>
      <c r="O218" s="75"/>
      <c r="P218" s="75"/>
      <c r="Q218" s="75"/>
      <c r="R218" s="75"/>
      <c r="S218" s="75"/>
      <c r="T218" s="7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7" t="s">
        <v>168</v>
      </c>
      <c r="AU218" s="17" t="s">
        <v>89</v>
      </c>
    </row>
    <row r="219" s="12" customFormat="1">
      <c r="A219" s="12"/>
      <c r="B219" s="185"/>
      <c r="C219" s="12"/>
      <c r="D219" s="179" t="s">
        <v>170</v>
      </c>
      <c r="E219" s="186" t="s">
        <v>1</v>
      </c>
      <c r="F219" s="187" t="s">
        <v>621</v>
      </c>
      <c r="G219" s="12"/>
      <c r="H219" s="188">
        <v>1</v>
      </c>
      <c r="I219" s="189"/>
      <c r="J219" s="12"/>
      <c r="K219" s="12"/>
      <c r="L219" s="185"/>
      <c r="M219" s="190"/>
      <c r="N219" s="191"/>
      <c r="O219" s="191"/>
      <c r="P219" s="191"/>
      <c r="Q219" s="191"/>
      <c r="R219" s="191"/>
      <c r="S219" s="191"/>
      <c r="T219" s="19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186" t="s">
        <v>170</v>
      </c>
      <c r="AU219" s="186" t="s">
        <v>89</v>
      </c>
      <c r="AV219" s="12" t="s">
        <v>89</v>
      </c>
      <c r="AW219" s="12" t="s">
        <v>33</v>
      </c>
      <c r="AX219" s="12" t="s">
        <v>79</v>
      </c>
      <c r="AY219" s="186" t="s">
        <v>160</v>
      </c>
    </row>
    <row r="220" s="12" customFormat="1">
      <c r="A220" s="12"/>
      <c r="B220" s="185"/>
      <c r="C220" s="12"/>
      <c r="D220" s="179" t="s">
        <v>170</v>
      </c>
      <c r="E220" s="186" t="s">
        <v>1</v>
      </c>
      <c r="F220" s="187" t="s">
        <v>622</v>
      </c>
      <c r="G220" s="12"/>
      <c r="H220" s="188">
        <v>1</v>
      </c>
      <c r="I220" s="189"/>
      <c r="J220" s="12"/>
      <c r="K220" s="12"/>
      <c r="L220" s="185"/>
      <c r="M220" s="190"/>
      <c r="N220" s="191"/>
      <c r="O220" s="191"/>
      <c r="P220" s="191"/>
      <c r="Q220" s="191"/>
      <c r="R220" s="191"/>
      <c r="S220" s="191"/>
      <c r="T220" s="19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186" t="s">
        <v>170</v>
      </c>
      <c r="AU220" s="186" t="s">
        <v>89</v>
      </c>
      <c r="AV220" s="12" t="s">
        <v>89</v>
      </c>
      <c r="AW220" s="12" t="s">
        <v>33</v>
      </c>
      <c r="AX220" s="12" t="s">
        <v>79</v>
      </c>
      <c r="AY220" s="186" t="s">
        <v>160</v>
      </c>
    </row>
    <row r="221" s="2" customFormat="1" ht="37.8" customHeight="1">
      <c r="A221" s="36"/>
      <c r="B221" s="164"/>
      <c r="C221" s="165" t="s">
        <v>7</v>
      </c>
      <c r="D221" s="165" t="s">
        <v>161</v>
      </c>
      <c r="E221" s="166" t="s">
        <v>373</v>
      </c>
      <c r="F221" s="167" t="s">
        <v>374</v>
      </c>
      <c r="G221" s="168" t="s">
        <v>356</v>
      </c>
      <c r="H221" s="169">
        <v>1</v>
      </c>
      <c r="I221" s="170"/>
      <c r="J221" s="171">
        <f>ROUND(I221*H221,2)</f>
        <v>0</v>
      </c>
      <c r="K221" s="172"/>
      <c r="L221" s="37"/>
      <c r="M221" s="173" t="s">
        <v>1</v>
      </c>
      <c r="N221" s="174" t="s">
        <v>44</v>
      </c>
      <c r="O221" s="75"/>
      <c r="P221" s="175">
        <f>O221*H221</f>
        <v>0</v>
      </c>
      <c r="Q221" s="175">
        <v>0</v>
      </c>
      <c r="R221" s="175">
        <f>Q221*H221</f>
        <v>0</v>
      </c>
      <c r="S221" s="175">
        <v>0</v>
      </c>
      <c r="T221" s="17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77" t="s">
        <v>159</v>
      </c>
      <c r="AT221" s="177" t="s">
        <v>161</v>
      </c>
      <c r="AU221" s="177" t="s">
        <v>89</v>
      </c>
      <c r="AY221" s="17" t="s">
        <v>160</v>
      </c>
      <c r="BE221" s="178">
        <f>IF(N221="základní",J221,0)</f>
        <v>0</v>
      </c>
      <c r="BF221" s="178">
        <f>IF(N221="snížená",J221,0)</f>
        <v>0</v>
      </c>
      <c r="BG221" s="178">
        <f>IF(N221="zákl. přenesená",J221,0)</f>
        <v>0</v>
      </c>
      <c r="BH221" s="178">
        <f>IF(N221="sníž. přenesená",J221,0)</f>
        <v>0</v>
      </c>
      <c r="BI221" s="178">
        <f>IF(N221="nulová",J221,0)</f>
        <v>0</v>
      </c>
      <c r="BJ221" s="17" t="s">
        <v>87</v>
      </c>
      <c r="BK221" s="178">
        <f>ROUND(I221*H221,2)</f>
        <v>0</v>
      </c>
      <c r="BL221" s="17" t="s">
        <v>159</v>
      </c>
      <c r="BM221" s="177" t="s">
        <v>375</v>
      </c>
    </row>
    <row r="222" s="2" customFormat="1">
      <c r="A222" s="36"/>
      <c r="B222" s="37"/>
      <c r="C222" s="36"/>
      <c r="D222" s="179" t="s">
        <v>167</v>
      </c>
      <c r="E222" s="36"/>
      <c r="F222" s="180" t="s">
        <v>374</v>
      </c>
      <c r="G222" s="36"/>
      <c r="H222" s="36"/>
      <c r="I222" s="181"/>
      <c r="J222" s="36"/>
      <c r="K222" s="36"/>
      <c r="L222" s="37"/>
      <c r="M222" s="182"/>
      <c r="N222" s="183"/>
      <c r="O222" s="75"/>
      <c r="P222" s="75"/>
      <c r="Q222" s="75"/>
      <c r="R222" s="75"/>
      <c r="S222" s="75"/>
      <c r="T222" s="7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7" t="s">
        <v>167</v>
      </c>
      <c r="AU222" s="17" t="s">
        <v>89</v>
      </c>
    </row>
    <row r="223" s="2" customFormat="1">
      <c r="A223" s="36"/>
      <c r="B223" s="37"/>
      <c r="C223" s="36"/>
      <c r="D223" s="179" t="s">
        <v>168</v>
      </c>
      <c r="E223" s="36"/>
      <c r="F223" s="184" t="s">
        <v>376</v>
      </c>
      <c r="G223" s="36"/>
      <c r="H223" s="36"/>
      <c r="I223" s="181"/>
      <c r="J223" s="36"/>
      <c r="K223" s="36"/>
      <c r="L223" s="37"/>
      <c r="M223" s="182"/>
      <c r="N223" s="183"/>
      <c r="O223" s="75"/>
      <c r="P223" s="75"/>
      <c r="Q223" s="75"/>
      <c r="R223" s="75"/>
      <c r="S223" s="75"/>
      <c r="T223" s="7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7" t="s">
        <v>168</v>
      </c>
      <c r="AU223" s="17" t="s">
        <v>89</v>
      </c>
    </row>
    <row r="224" s="12" customFormat="1">
      <c r="A224" s="12"/>
      <c r="B224" s="185"/>
      <c r="C224" s="12"/>
      <c r="D224" s="179" t="s">
        <v>170</v>
      </c>
      <c r="E224" s="186" t="s">
        <v>1</v>
      </c>
      <c r="F224" s="187" t="s">
        <v>87</v>
      </c>
      <c r="G224" s="12"/>
      <c r="H224" s="188">
        <v>1</v>
      </c>
      <c r="I224" s="189"/>
      <c r="J224" s="12"/>
      <c r="K224" s="12"/>
      <c r="L224" s="185"/>
      <c r="M224" s="190"/>
      <c r="N224" s="191"/>
      <c r="O224" s="191"/>
      <c r="P224" s="191"/>
      <c r="Q224" s="191"/>
      <c r="R224" s="191"/>
      <c r="S224" s="191"/>
      <c r="T224" s="19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186" t="s">
        <v>170</v>
      </c>
      <c r="AU224" s="186" t="s">
        <v>89</v>
      </c>
      <c r="AV224" s="12" t="s">
        <v>89</v>
      </c>
      <c r="AW224" s="12" t="s">
        <v>33</v>
      </c>
      <c r="AX224" s="12" t="s">
        <v>87</v>
      </c>
      <c r="AY224" s="186" t="s">
        <v>160</v>
      </c>
    </row>
    <row r="225" s="2" customFormat="1" ht="24.15" customHeight="1">
      <c r="A225" s="36"/>
      <c r="B225" s="164"/>
      <c r="C225" s="165" t="s">
        <v>377</v>
      </c>
      <c r="D225" s="165" t="s">
        <v>161</v>
      </c>
      <c r="E225" s="166" t="s">
        <v>623</v>
      </c>
      <c r="F225" s="167" t="s">
        <v>624</v>
      </c>
      <c r="G225" s="168" t="s">
        <v>287</v>
      </c>
      <c r="H225" s="169">
        <v>6.625</v>
      </c>
      <c r="I225" s="170"/>
      <c r="J225" s="171">
        <f>ROUND(I225*H225,2)</f>
        <v>0</v>
      </c>
      <c r="K225" s="172"/>
      <c r="L225" s="37"/>
      <c r="M225" s="173" t="s">
        <v>1</v>
      </c>
      <c r="N225" s="174" t="s">
        <v>44</v>
      </c>
      <c r="O225" s="75"/>
      <c r="P225" s="175">
        <f>O225*H225</f>
        <v>0</v>
      </c>
      <c r="Q225" s="175">
        <v>0</v>
      </c>
      <c r="R225" s="175">
        <f>Q225*H225</f>
        <v>0</v>
      </c>
      <c r="S225" s="175">
        <v>0</v>
      </c>
      <c r="T225" s="17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77" t="s">
        <v>159</v>
      </c>
      <c r="AT225" s="177" t="s">
        <v>161</v>
      </c>
      <c r="AU225" s="177" t="s">
        <v>89</v>
      </c>
      <c r="AY225" s="17" t="s">
        <v>160</v>
      </c>
      <c r="BE225" s="178">
        <f>IF(N225="základní",J225,0)</f>
        <v>0</v>
      </c>
      <c r="BF225" s="178">
        <f>IF(N225="snížená",J225,0)</f>
        <v>0</v>
      </c>
      <c r="BG225" s="178">
        <f>IF(N225="zákl. přenesená",J225,0)</f>
        <v>0</v>
      </c>
      <c r="BH225" s="178">
        <f>IF(N225="sníž. přenesená",J225,0)</f>
        <v>0</v>
      </c>
      <c r="BI225" s="178">
        <f>IF(N225="nulová",J225,0)</f>
        <v>0</v>
      </c>
      <c r="BJ225" s="17" t="s">
        <v>87</v>
      </c>
      <c r="BK225" s="178">
        <f>ROUND(I225*H225,2)</f>
        <v>0</v>
      </c>
      <c r="BL225" s="17" t="s">
        <v>159</v>
      </c>
      <c r="BM225" s="177" t="s">
        <v>625</v>
      </c>
    </row>
    <row r="226" s="2" customFormat="1">
      <c r="A226" s="36"/>
      <c r="B226" s="37"/>
      <c r="C226" s="36"/>
      <c r="D226" s="179" t="s">
        <v>167</v>
      </c>
      <c r="E226" s="36"/>
      <c r="F226" s="180" t="s">
        <v>624</v>
      </c>
      <c r="G226" s="36"/>
      <c r="H226" s="36"/>
      <c r="I226" s="181"/>
      <c r="J226" s="36"/>
      <c r="K226" s="36"/>
      <c r="L226" s="37"/>
      <c r="M226" s="182"/>
      <c r="N226" s="183"/>
      <c r="O226" s="75"/>
      <c r="P226" s="75"/>
      <c r="Q226" s="75"/>
      <c r="R226" s="75"/>
      <c r="S226" s="75"/>
      <c r="T226" s="7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7" t="s">
        <v>167</v>
      </c>
      <c r="AU226" s="17" t="s">
        <v>89</v>
      </c>
    </row>
    <row r="227" s="2" customFormat="1">
      <c r="A227" s="36"/>
      <c r="B227" s="37"/>
      <c r="C227" s="36"/>
      <c r="D227" s="179" t="s">
        <v>168</v>
      </c>
      <c r="E227" s="36"/>
      <c r="F227" s="184" t="s">
        <v>626</v>
      </c>
      <c r="G227" s="36"/>
      <c r="H227" s="36"/>
      <c r="I227" s="181"/>
      <c r="J227" s="36"/>
      <c r="K227" s="36"/>
      <c r="L227" s="37"/>
      <c r="M227" s="182"/>
      <c r="N227" s="183"/>
      <c r="O227" s="75"/>
      <c r="P227" s="75"/>
      <c r="Q227" s="75"/>
      <c r="R227" s="75"/>
      <c r="S227" s="75"/>
      <c r="T227" s="7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7" t="s">
        <v>168</v>
      </c>
      <c r="AU227" s="17" t="s">
        <v>89</v>
      </c>
    </row>
    <row r="228" s="12" customFormat="1">
      <c r="A228" s="12"/>
      <c r="B228" s="185"/>
      <c r="C228" s="12"/>
      <c r="D228" s="179" t="s">
        <v>170</v>
      </c>
      <c r="E228" s="186" t="s">
        <v>1</v>
      </c>
      <c r="F228" s="187" t="s">
        <v>627</v>
      </c>
      <c r="G228" s="12"/>
      <c r="H228" s="188">
        <v>5.625</v>
      </c>
      <c r="I228" s="189"/>
      <c r="J228" s="12"/>
      <c r="K228" s="12"/>
      <c r="L228" s="185"/>
      <c r="M228" s="190"/>
      <c r="N228" s="191"/>
      <c r="O228" s="191"/>
      <c r="P228" s="191"/>
      <c r="Q228" s="191"/>
      <c r="R228" s="191"/>
      <c r="S228" s="191"/>
      <c r="T228" s="19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186" t="s">
        <v>170</v>
      </c>
      <c r="AU228" s="186" t="s">
        <v>89</v>
      </c>
      <c r="AV228" s="12" t="s">
        <v>89</v>
      </c>
      <c r="AW228" s="12" t="s">
        <v>33</v>
      </c>
      <c r="AX228" s="12" t="s">
        <v>79</v>
      </c>
      <c r="AY228" s="186" t="s">
        <v>160</v>
      </c>
    </row>
    <row r="229" s="12" customFormat="1">
      <c r="A229" s="12"/>
      <c r="B229" s="185"/>
      <c r="C229" s="12"/>
      <c r="D229" s="179" t="s">
        <v>170</v>
      </c>
      <c r="E229" s="186" t="s">
        <v>1</v>
      </c>
      <c r="F229" s="187" t="s">
        <v>628</v>
      </c>
      <c r="G229" s="12"/>
      <c r="H229" s="188">
        <v>1</v>
      </c>
      <c r="I229" s="189"/>
      <c r="J229" s="12"/>
      <c r="K229" s="12"/>
      <c r="L229" s="185"/>
      <c r="M229" s="190"/>
      <c r="N229" s="191"/>
      <c r="O229" s="191"/>
      <c r="P229" s="191"/>
      <c r="Q229" s="191"/>
      <c r="R229" s="191"/>
      <c r="S229" s="191"/>
      <c r="T229" s="19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186" t="s">
        <v>170</v>
      </c>
      <c r="AU229" s="186" t="s">
        <v>89</v>
      </c>
      <c r="AV229" s="12" t="s">
        <v>89</v>
      </c>
      <c r="AW229" s="12" t="s">
        <v>33</v>
      </c>
      <c r="AX229" s="12" t="s">
        <v>79</v>
      </c>
      <c r="AY229" s="186" t="s">
        <v>160</v>
      </c>
    </row>
    <row r="230" s="2" customFormat="1" ht="33" customHeight="1">
      <c r="A230" s="36"/>
      <c r="B230" s="164"/>
      <c r="C230" s="165" t="s">
        <v>383</v>
      </c>
      <c r="D230" s="165" t="s">
        <v>161</v>
      </c>
      <c r="E230" s="166" t="s">
        <v>629</v>
      </c>
      <c r="F230" s="167" t="s">
        <v>630</v>
      </c>
      <c r="G230" s="168" t="s">
        <v>287</v>
      </c>
      <c r="H230" s="169">
        <v>6.625</v>
      </c>
      <c r="I230" s="170"/>
      <c r="J230" s="171">
        <f>ROUND(I230*H230,2)</f>
        <v>0</v>
      </c>
      <c r="K230" s="172"/>
      <c r="L230" s="37"/>
      <c r="M230" s="173" t="s">
        <v>1</v>
      </c>
      <c r="N230" s="174" t="s">
        <v>44</v>
      </c>
      <c r="O230" s="75"/>
      <c r="P230" s="175">
        <f>O230*H230</f>
        <v>0</v>
      </c>
      <c r="Q230" s="175">
        <v>0</v>
      </c>
      <c r="R230" s="175">
        <f>Q230*H230</f>
        <v>0</v>
      </c>
      <c r="S230" s="175">
        <v>0</v>
      </c>
      <c r="T230" s="176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77" t="s">
        <v>159</v>
      </c>
      <c r="AT230" s="177" t="s">
        <v>161</v>
      </c>
      <c r="AU230" s="177" t="s">
        <v>89</v>
      </c>
      <c r="AY230" s="17" t="s">
        <v>160</v>
      </c>
      <c r="BE230" s="178">
        <f>IF(N230="základní",J230,0)</f>
        <v>0</v>
      </c>
      <c r="BF230" s="178">
        <f>IF(N230="snížená",J230,0)</f>
        <v>0</v>
      </c>
      <c r="BG230" s="178">
        <f>IF(N230="zákl. přenesená",J230,0)</f>
        <v>0</v>
      </c>
      <c r="BH230" s="178">
        <f>IF(N230="sníž. přenesená",J230,0)</f>
        <v>0</v>
      </c>
      <c r="BI230" s="178">
        <f>IF(N230="nulová",J230,0)</f>
        <v>0</v>
      </c>
      <c r="BJ230" s="17" t="s">
        <v>87</v>
      </c>
      <c r="BK230" s="178">
        <f>ROUND(I230*H230,2)</f>
        <v>0</v>
      </c>
      <c r="BL230" s="17" t="s">
        <v>159</v>
      </c>
      <c r="BM230" s="177" t="s">
        <v>631</v>
      </c>
    </row>
    <row r="231" s="2" customFormat="1">
      <c r="A231" s="36"/>
      <c r="B231" s="37"/>
      <c r="C231" s="36"/>
      <c r="D231" s="179" t="s">
        <v>167</v>
      </c>
      <c r="E231" s="36"/>
      <c r="F231" s="180" t="s">
        <v>630</v>
      </c>
      <c r="G231" s="36"/>
      <c r="H231" s="36"/>
      <c r="I231" s="181"/>
      <c r="J231" s="36"/>
      <c r="K231" s="36"/>
      <c r="L231" s="37"/>
      <c r="M231" s="182"/>
      <c r="N231" s="183"/>
      <c r="O231" s="75"/>
      <c r="P231" s="75"/>
      <c r="Q231" s="75"/>
      <c r="R231" s="75"/>
      <c r="S231" s="75"/>
      <c r="T231" s="7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7" t="s">
        <v>167</v>
      </c>
      <c r="AU231" s="17" t="s">
        <v>89</v>
      </c>
    </row>
    <row r="232" s="2" customFormat="1">
      <c r="A232" s="36"/>
      <c r="B232" s="37"/>
      <c r="C232" s="36"/>
      <c r="D232" s="179" t="s">
        <v>168</v>
      </c>
      <c r="E232" s="36"/>
      <c r="F232" s="184" t="s">
        <v>626</v>
      </c>
      <c r="G232" s="36"/>
      <c r="H232" s="36"/>
      <c r="I232" s="181"/>
      <c r="J232" s="36"/>
      <c r="K232" s="36"/>
      <c r="L232" s="37"/>
      <c r="M232" s="182"/>
      <c r="N232" s="183"/>
      <c r="O232" s="75"/>
      <c r="P232" s="75"/>
      <c r="Q232" s="75"/>
      <c r="R232" s="75"/>
      <c r="S232" s="75"/>
      <c r="T232" s="7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7" t="s">
        <v>168</v>
      </c>
      <c r="AU232" s="17" t="s">
        <v>89</v>
      </c>
    </row>
    <row r="233" s="12" customFormat="1">
      <c r="A233" s="12"/>
      <c r="B233" s="185"/>
      <c r="C233" s="12"/>
      <c r="D233" s="179" t="s">
        <v>170</v>
      </c>
      <c r="E233" s="186" t="s">
        <v>1</v>
      </c>
      <c r="F233" s="187" t="s">
        <v>627</v>
      </c>
      <c r="G233" s="12"/>
      <c r="H233" s="188">
        <v>5.625</v>
      </c>
      <c r="I233" s="189"/>
      <c r="J233" s="12"/>
      <c r="K233" s="12"/>
      <c r="L233" s="185"/>
      <c r="M233" s="190"/>
      <c r="N233" s="191"/>
      <c r="O233" s="191"/>
      <c r="P233" s="191"/>
      <c r="Q233" s="191"/>
      <c r="R233" s="191"/>
      <c r="S233" s="191"/>
      <c r="T233" s="19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186" t="s">
        <v>170</v>
      </c>
      <c r="AU233" s="186" t="s">
        <v>89</v>
      </c>
      <c r="AV233" s="12" t="s">
        <v>89</v>
      </c>
      <c r="AW233" s="12" t="s">
        <v>33</v>
      </c>
      <c r="AX233" s="12" t="s">
        <v>79</v>
      </c>
      <c r="AY233" s="186" t="s">
        <v>160</v>
      </c>
    </row>
    <row r="234" s="12" customFormat="1">
      <c r="A234" s="12"/>
      <c r="B234" s="185"/>
      <c r="C234" s="12"/>
      <c r="D234" s="179" t="s">
        <v>170</v>
      </c>
      <c r="E234" s="186" t="s">
        <v>1</v>
      </c>
      <c r="F234" s="187" t="s">
        <v>628</v>
      </c>
      <c r="G234" s="12"/>
      <c r="H234" s="188">
        <v>1</v>
      </c>
      <c r="I234" s="189"/>
      <c r="J234" s="12"/>
      <c r="K234" s="12"/>
      <c r="L234" s="185"/>
      <c r="M234" s="190"/>
      <c r="N234" s="191"/>
      <c r="O234" s="191"/>
      <c r="P234" s="191"/>
      <c r="Q234" s="191"/>
      <c r="R234" s="191"/>
      <c r="S234" s="191"/>
      <c r="T234" s="19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186" t="s">
        <v>170</v>
      </c>
      <c r="AU234" s="186" t="s">
        <v>89</v>
      </c>
      <c r="AV234" s="12" t="s">
        <v>89</v>
      </c>
      <c r="AW234" s="12" t="s">
        <v>33</v>
      </c>
      <c r="AX234" s="12" t="s">
        <v>79</v>
      </c>
      <c r="AY234" s="186" t="s">
        <v>160</v>
      </c>
    </row>
    <row r="235" s="2" customFormat="1" ht="24.15" customHeight="1">
      <c r="A235" s="36"/>
      <c r="B235" s="164"/>
      <c r="C235" s="165" t="s">
        <v>389</v>
      </c>
      <c r="D235" s="165" t="s">
        <v>161</v>
      </c>
      <c r="E235" s="166" t="s">
        <v>384</v>
      </c>
      <c r="F235" s="167" t="s">
        <v>385</v>
      </c>
      <c r="G235" s="168" t="s">
        <v>266</v>
      </c>
      <c r="H235" s="169">
        <v>82</v>
      </c>
      <c r="I235" s="170"/>
      <c r="J235" s="171">
        <f>ROUND(I235*H235,2)</f>
        <v>0</v>
      </c>
      <c r="K235" s="172"/>
      <c r="L235" s="37"/>
      <c r="M235" s="173" t="s">
        <v>1</v>
      </c>
      <c r="N235" s="174" t="s">
        <v>44</v>
      </c>
      <c r="O235" s="75"/>
      <c r="P235" s="175">
        <f>O235*H235</f>
        <v>0</v>
      </c>
      <c r="Q235" s="175">
        <v>0</v>
      </c>
      <c r="R235" s="175">
        <f>Q235*H235</f>
        <v>0</v>
      </c>
      <c r="S235" s="175">
        <v>0</v>
      </c>
      <c r="T235" s="17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77" t="s">
        <v>159</v>
      </c>
      <c r="AT235" s="177" t="s">
        <v>161</v>
      </c>
      <c r="AU235" s="177" t="s">
        <v>89</v>
      </c>
      <c r="AY235" s="17" t="s">
        <v>160</v>
      </c>
      <c r="BE235" s="178">
        <f>IF(N235="základní",J235,0)</f>
        <v>0</v>
      </c>
      <c r="BF235" s="178">
        <f>IF(N235="snížená",J235,0)</f>
        <v>0</v>
      </c>
      <c r="BG235" s="178">
        <f>IF(N235="zákl. přenesená",J235,0)</f>
        <v>0</v>
      </c>
      <c r="BH235" s="178">
        <f>IF(N235="sníž. přenesená",J235,0)</f>
        <v>0</v>
      </c>
      <c r="BI235" s="178">
        <f>IF(N235="nulová",J235,0)</f>
        <v>0</v>
      </c>
      <c r="BJ235" s="17" t="s">
        <v>87</v>
      </c>
      <c r="BK235" s="178">
        <f>ROUND(I235*H235,2)</f>
        <v>0</v>
      </c>
      <c r="BL235" s="17" t="s">
        <v>159</v>
      </c>
      <c r="BM235" s="177" t="s">
        <v>386</v>
      </c>
    </row>
    <row r="236" s="2" customFormat="1">
      <c r="A236" s="36"/>
      <c r="B236" s="37"/>
      <c r="C236" s="36"/>
      <c r="D236" s="179" t="s">
        <v>167</v>
      </c>
      <c r="E236" s="36"/>
      <c r="F236" s="180" t="s">
        <v>385</v>
      </c>
      <c r="G236" s="36"/>
      <c r="H236" s="36"/>
      <c r="I236" s="181"/>
      <c r="J236" s="36"/>
      <c r="K236" s="36"/>
      <c r="L236" s="37"/>
      <c r="M236" s="182"/>
      <c r="N236" s="183"/>
      <c r="O236" s="75"/>
      <c r="P236" s="75"/>
      <c r="Q236" s="75"/>
      <c r="R236" s="75"/>
      <c r="S236" s="75"/>
      <c r="T236" s="7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7" t="s">
        <v>167</v>
      </c>
      <c r="AU236" s="17" t="s">
        <v>89</v>
      </c>
    </row>
    <row r="237" s="2" customFormat="1">
      <c r="A237" s="36"/>
      <c r="B237" s="37"/>
      <c r="C237" s="36"/>
      <c r="D237" s="179" t="s">
        <v>168</v>
      </c>
      <c r="E237" s="36"/>
      <c r="F237" s="184" t="s">
        <v>387</v>
      </c>
      <c r="G237" s="36"/>
      <c r="H237" s="36"/>
      <c r="I237" s="181"/>
      <c r="J237" s="36"/>
      <c r="K237" s="36"/>
      <c r="L237" s="37"/>
      <c r="M237" s="182"/>
      <c r="N237" s="183"/>
      <c r="O237" s="75"/>
      <c r="P237" s="75"/>
      <c r="Q237" s="75"/>
      <c r="R237" s="75"/>
      <c r="S237" s="75"/>
      <c r="T237" s="7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7" t="s">
        <v>168</v>
      </c>
      <c r="AU237" s="17" t="s">
        <v>89</v>
      </c>
    </row>
    <row r="238" s="12" customFormat="1">
      <c r="A238" s="12"/>
      <c r="B238" s="185"/>
      <c r="C238" s="12"/>
      <c r="D238" s="179" t="s">
        <v>170</v>
      </c>
      <c r="E238" s="186" t="s">
        <v>1</v>
      </c>
      <c r="F238" s="187" t="s">
        <v>632</v>
      </c>
      <c r="G238" s="12"/>
      <c r="H238" s="188">
        <v>42</v>
      </c>
      <c r="I238" s="189"/>
      <c r="J238" s="12"/>
      <c r="K238" s="12"/>
      <c r="L238" s="185"/>
      <c r="M238" s="190"/>
      <c r="N238" s="191"/>
      <c r="O238" s="191"/>
      <c r="P238" s="191"/>
      <c r="Q238" s="191"/>
      <c r="R238" s="191"/>
      <c r="S238" s="191"/>
      <c r="T238" s="19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186" t="s">
        <v>170</v>
      </c>
      <c r="AU238" s="186" t="s">
        <v>89</v>
      </c>
      <c r="AV238" s="12" t="s">
        <v>89</v>
      </c>
      <c r="AW238" s="12" t="s">
        <v>33</v>
      </c>
      <c r="AX238" s="12" t="s">
        <v>79</v>
      </c>
      <c r="AY238" s="186" t="s">
        <v>160</v>
      </c>
    </row>
    <row r="239" s="12" customFormat="1">
      <c r="A239" s="12"/>
      <c r="B239" s="185"/>
      <c r="C239" s="12"/>
      <c r="D239" s="179" t="s">
        <v>170</v>
      </c>
      <c r="E239" s="186" t="s">
        <v>1</v>
      </c>
      <c r="F239" s="187" t="s">
        <v>633</v>
      </c>
      <c r="G239" s="12"/>
      <c r="H239" s="188">
        <v>40</v>
      </c>
      <c r="I239" s="189"/>
      <c r="J239" s="12"/>
      <c r="K239" s="12"/>
      <c r="L239" s="185"/>
      <c r="M239" s="190"/>
      <c r="N239" s="191"/>
      <c r="O239" s="191"/>
      <c r="P239" s="191"/>
      <c r="Q239" s="191"/>
      <c r="R239" s="191"/>
      <c r="S239" s="191"/>
      <c r="T239" s="19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186" t="s">
        <v>170</v>
      </c>
      <c r="AU239" s="186" t="s">
        <v>89</v>
      </c>
      <c r="AV239" s="12" t="s">
        <v>89</v>
      </c>
      <c r="AW239" s="12" t="s">
        <v>33</v>
      </c>
      <c r="AX239" s="12" t="s">
        <v>79</v>
      </c>
      <c r="AY239" s="186" t="s">
        <v>160</v>
      </c>
    </row>
    <row r="240" s="2" customFormat="1" ht="16.5" customHeight="1">
      <c r="A240" s="36"/>
      <c r="B240" s="164"/>
      <c r="C240" s="165" t="s">
        <v>398</v>
      </c>
      <c r="D240" s="165" t="s">
        <v>161</v>
      </c>
      <c r="E240" s="166" t="s">
        <v>634</v>
      </c>
      <c r="F240" s="167" t="s">
        <v>635</v>
      </c>
      <c r="G240" s="168" t="s">
        <v>266</v>
      </c>
      <c r="H240" s="169">
        <v>31</v>
      </c>
      <c r="I240" s="170"/>
      <c r="J240" s="171">
        <f>ROUND(I240*H240,2)</f>
        <v>0</v>
      </c>
      <c r="K240" s="172"/>
      <c r="L240" s="37"/>
      <c r="M240" s="173" t="s">
        <v>1</v>
      </c>
      <c r="N240" s="174" t="s">
        <v>44</v>
      </c>
      <c r="O240" s="75"/>
      <c r="P240" s="175">
        <f>O240*H240</f>
        <v>0</v>
      </c>
      <c r="Q240" s="175">
        <v>0</v>
      </c>
      <c r="R240" s="175">
        <f>Q240*H240</f>
        <v>0</v>
      </c>
      <c r="S240" s="175">
        <v>0</v>
      </c>
      <c r="T240" s="17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77" t="s">
        <v>159</v>
      </c>
      <c r="AT240" s="177" t="s">
        <v>161</v>
      </c>
      <c r="AU240" s="177" t="s">
        <v>89</v>
      </c>
      <c r="AY240" s="17" t="s">
        <v>160</v>
      </c>
      <c r="BE240" s="178">
        <f>IF(N240="základní",J240,0)</f>
        <v>0</v>
      </c>
      <c r="BF240" s="178">
        <f>IF(N240="snížená",J240,0)</f>
        <v>0</v>
      </c>
      <c r="BG240" s="178">
        <f>IF(N240="zákl. přenesená",J240,0)</f>
        <v>0</v>
      </c>
      <c r="BH240" s="178">
        <f>IF(N240="sníž. přenesená",J240,0)</f>
        <v>0</v>
      </c>
      <c r="BI240" s="178">
        <f>IF(N240="nulová",J240,0)</f>
        <v>0</v>
      </c>
      <c r="BJ240" s="17" t="s">
        <v>87</v>
      </c>
      <c r="BK240" s="178">
        <f>ROUND(I240*H240,2)</f>
        <v>0</v>
      </c>
      <c r="BL240" s="17" t="s">
        <v>159</v>
      </c>
      <c r="BM240" s="177" t="s">
        <v>636</v>
      </c>
    </row>
    <row r="241" s="2" customFormat="1">
      <c r="A241" s="36"/>
      <c r="B241" s="37"/>
      <c r="C241" s="36"/>
      <c r="D241" s="179" t="s">
        <v>167</v>
      </c>
      <c r="E241" s="36"/>
      <c r="F241" s="180" t="s">
        <v>635</v>
      </c>
      <c r="G241" s="36"/>
      <c r="H241" s="36"/>
      <c r="I241" s="181"/>
      <c r="J241" s="36"/>
      <c r="K241" s="36"/>
      <c r="L241" s="37"/>
      <c r="M241" s="182"/>
      <c r="N241" s="183"/>
      <c r="O241" s="75"/>
      <c r="P241" s="75"/>
      <c r="Q241" s="75"/>
      <c r="R241" s="75"/>
      <c r="S241" s="75"/>
      <c r="T241" s="7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7" t="s">
        <v>167</v>
      </c>
      <c r="AU241" s="17" t="s">
        <v>89</v>
      </c>
    </row>
    <row r="242" s="2" customFormat="1">
      <c r="A242" s="36"/>
      <c r="B242" s="37"/>
      <c r="C242" s="36"/>
      <c r="D242" s="179" t="s">
        <v>168</v>
      </c>
      <c r="E242" s="36"/>
      <c r="F242" s="184" t="s">
        <v>637</v>
      </c>
      <c r="G242" s="36"/>
      <c r="H242" s="36"/>
      <c r="I242" s="181"/>
      <c r="J242" s="36"/>
      <c r="K242" s="36"/>
      <c r="L242" s="37"/>
      <c r="M242" s="182"/>
      <c r="N242" s="183"/>
      <c r="O242" s="75"/>
      <c r="P242" s="75"/>
      <c r="Q242" s="75"/>
      <c r="R242" s="75"/>
      <c r="S242" s="75"/>
      <c r="T242" s="7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7" t="s">
        <v>168</v>
      </c>
      <c r="AU242" s="17" t="s">
        <v>89</v>
      </c>
    </row>
    <row r="243" s="12" customFormat="1">
      <c r="A243" s="12"/>
      <c r="B243" s="185"/>
      <c r="C243" s="12"/>
      <c r="D243" s="179" t="s">
        <v>170</v>
      </c>
      <c r="E243" s="186" t="s">
        <v>1</v>
      </c>
      <c r="F243" s="187" t="s">
        <v>638</v>
      </c>
      <c r="G243" s="12"/>
      <c r="H243" s="188">
        <v>31</v>
      </c>
      <c r="I243" s="189"/>
      <c r="J243" s="12"/>
      <c r="K243" s="12"/>
      <c r="L243" s="185"/>
      <c r="M243" s="190"/>
      <c r="N243" s="191"/>
      <c r="O243" s="191"/>
      <c r="P243" s="191"/>
      <c r="Q243" s="191"/>
      <c r="R243" s="191"/>
      <c r="S243" s="191"/>
      <c r="T243" s="19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186" t="s">
        <v>170</v>
      </c>
      <c r="AU243" s="186" t="s">
        <v>89</v>
      </c>
      <c r="AV243" s="12" t="s">
        <v>89</v>
      </c>
      <c r="AW243" s="12" t="s">
        <v>33</v>
      </c>
      <c r="AX243" s="12" t="s">
        <v>87</v>
      </c>
      <c r="AY243" s="186" t="s">
        <v>160</v>
      </c>
    </row>
    <row r="244" s="2" customFormat="1" ht="16.5" customHeight="1">
      <c r="A244" s="36"/>
      <c r="B244" s="164"/>
      <c r="C244" s="165" t="s">
        <v>472</v>
      </c>
      <c r="D244" s="165" t="s">
        <v>161</v>
      </c>
      <c r="E244" s="166" t="s">
        <v>498</v>
      </c>
      <c r="F244" s="167" t="s">
        <v>499</v>
      </c>
      <c r="G244" s="168" t="s">
        <v>356</v>
      </c>
      <c r="H244" s="169">
        <v>1</v>
      </c>
      <c r="I244" s="170"/>
      <c r="J244" s="171">
        <f>ROUND(I244*H244,2)</f>
        <v>0</v>
      </c>
      <c r="K244" s="172"/>
      <c r="L244" s="37"/>
      <c r="M244" s="173" t="s">
        <v>1</v>
      </c>
      <c r="N244" s="174" t="s">
        <v>44</v>
      </c>
      <c r="O244" s="75"/>
      <c r="P244" s="175">
        <f>O244*H244</f>
        <v>0</v>
      </c>
      <c r="Q244" s="175">
        <v>0</v>
      </c>
      <c r="R244" s="175">
        <f>Q244*H244</f>
        <v>0</v>
      </c>
      <c r="S244" s="175">
        <v>0</v>
      </c>
      <c r="T244" s="176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77" t="s">
        <v>159</v>
      </c>
      <c r="AT244" s="177" t="s">
        <v>161</v>
      </c>
      <c r="AU244" s="177" t="s">
        <v>89</v>
      </c>
      <c r="AY244" s="17" t="s">
        <v>160</v>
      </c>
      <c r="BE244" s="178">
        <f>IF(N244="základní",J244,0)</f>
        <v>0</v>
      </c>
      <c r="BF244" s="178">
        <f>IF(N244="snížená",J244,0)</f>
        <v>0</v>
      </c>
      <c r="BG244" s="178">
        <f>IF(N244="zákl. přenesená",J244,0)</f>
        <v>0</v>
      </c>
      <c r="BH244" s="178">
        <f>IF(N244="sníž. přenesená",J244,0)</f>
        <v>0</v>
      </c>
      <c r="BI244" s="178">
        <f>IF(N244="nulová",J244,0)</f>
        <v>0</v>
      </c>
      <c r="BJ244" s="17" t="s">
        <v>87</v>
      </c>
      <c r="BK244" s="178">
        <f>ROUND(I244*H244,2)</f>
        <v>0</v>
      </c>
      <c r="BL244" s="17" t="s">
        <v>159</v>
      </c>
      <c r="BM244" s="177" t="s">
        <v>500</v>
      </c>
    </row>
    <row r="245" s="2" customFormat="1">
      <c r="A245" s="36"/>
      <c r="B245" s="37"/>
      <c r="C245" s="36"/>
      <c r="D245" s="179" t="s">
        <v>167</v>
      </c>
      <c r="E245" s="36"/>
      <c r="F245" s="180" t="s">
        <v>499</v>
      </c>
      <c r="G245" s="36"/>
      <c r="H245" s="36"/>
      <c r="I245" s="181"/>
      <c r="J245" s="36"/>
      <c r="K245" s="36"/>
      <c r="L245" s="37"/>
      <c r="M245" s="182"/>
      <c r="N245" s="183"/>
      <c r="O245" s="75"/>
      <c r="P245" s="75"/>
      <c r="Q245" s="75"/>
      <c r="R245" s="75"/>
      <c r="S245" s="75"/>
      <c r="T245" s="7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7" t="s">
        <v>167</v>
      </c>
      <c r="AU245" s="17" t="s">
        <v>89</v>
      </c>
    </row>
    <row r="246" s="2" customFormat="1">
      <c r="A246" s="36"/>
      <c r="B246" s="37"/>
      <c r="C246" s="36"/>
      <c r="D246" s="179" t="s">
        <v>168</v>
      </c>
      <c r="E246" s="36"/>
      <c r="F246" s="184" t="s">
        <v>501</v>
      </c>
      <c r="G246" s="36"/>
      <c r="H246" s="36"/>
      <c r="I246" s="181"/>
      <c r="J246" s="36"/>
      <c r="K246" s="36"/>
      <c r="L246" s="37"/>
      <c r="M246" s="182"/>
      <c r="N246" s="183"/>
      <c r="O246" s="75"/>
      <c r="P246" s="75"/>
      <c r="Q246" s="75"/>
      <c r="R246" s="75"/>
      <c r="S246" s="75"/>
      <c r="T246" s="7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7" t="s">
        <v>168</v>
      </c>
      <c r="AU246" s="17" t="s">
        <v>89</v>
      </c>
    </row>
    <row r="247" s="12" customFormat="1">
      <c r="A247" s="12"/>
      <c r="B247" s="185"/>
      <c r="C247" s="12"/>
      <c r="D247" s="179" t="s">
        <v>170</v>
      </c>
      <c r="E247" s="186" t="s">
        <v>1</v>
      </c>
      <c r="F247" s="187" t="s">
        <v>502</v>
      </c>
      <c r="G247" s="12"/>
      <c r="H247" s="188">
        <v>1</v>
      </c>
      <c r="I247" s="189"/>
      <c r="J247" s="12"/>
      <c r="K247" s="12"/>
      <c r="L247" s="185"/>
      <c r="M247" s="190"/>
      <c r="N247" s="191"/>
      <c r="O247" s="191"/>
      <c r="P247" s="191"/>
      <c r="Q247" s="191"/>
      <c r="R247" s="191"/>
      <c r="S247" s="191"/>
      <c r="T247" s="19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186" t="s">
        <v>170</v>
      </c>
      <c r="AU247" s="186" t="s">
        <v>89</v>
      </c>
      <c r="AV247" s="12" t="s">
        <v>89</v>
      </c>
      <c r="AW247" s="12" t="s">
        <v>33</v>
      </c>
      <c r="AX247" s="12" t="s">
        <v>87</v>
      </c>
      <c r="AY247" s="186" t="s">
        <v>160</v>
      </c>
    </row>
    <row r="248" s="11" customFormat="1" ht="25.92" customHeight="1">
      <c r="A248" s="11"/>
      <c r="B248" s="153"/>
      <c r="C248" s="11"/>
      <c r="D248" s="154" t="s">
        <v>78</v>
      </c>
      <c r="E248" s="155" t="s">
        <v>639</v>
      </c>
      <c r="F248" s="155" t="s">
        <v>640</v>
      </c>
      <c r="G248" s="11"/>
      <c r="H248" s="11"/>
      <c r="I248" s="156"/>
      <c r="J248" s="157">
        <f>BK248</f>
        <v>0</v>
      </c>
      <c r="K248" s="11"/>
      <c r="L248" s="153"/>
      <c r="M248" s="158"/>
      <c r="N248" s="159"/>
      <c r="O248" s="159"/>
      <c r="P248" s="160">
        <f>P249+P254</f>
        <v>0</v>
      </c>
      <c r="Q248" s="159"/>
      <c r="R248" s="160">
        <f>R249+R254</f>
        <v>0</v>
      </c>
      <c r="S248" s="159"/>
      <c r="T248" s="161">
        <f>T249+T254</f>
        <v>0</v>
      </c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R248" s="154" t="s">
        <v>89</v>
      </c>
      <c r="AT248" s="162" t="s">
        <v>78</v>
      </c>
      <c r="AU248" s="162" t="s">
        <v>79</v>
      </c>
      <c r="AY248" s="154" t="s">
        <v>160</v>
      </c>
      <c r="BK248" s="163">
        <f>BK249+BK254</f>
        <v>0</v>
      </c>
    </row>
    <row r="249" s="11" customFormat="1" ht="22.8" customHeight="1">
      <c r="A249" s="11"/>
      <c r="B249" s="153"/>
      <c r="C249" s="11"/>
      <c r="D249" s="154" t="s">
        <v>78</v>
      </c>
      <c r="E249" s="200" t="s">
        <v>641</v>
      </c>
      <c r="F249" s="200" t="s">
        <v>642</v>
      </c>
      <c r="G249" s="11"/>
      <c r="H249" s="11"/>
      <c r="I249" s="156"/>
      <c r="J249" s="201">
        <f>BK249</f>
        <v>0</v>
      </c>
      <c r="K249" s="11"/>
      <c r="L249" s="153"/>
      <c r="M249" s="158"/>
      <c r="N249" s="159"/>
      <c r="O249" s="159"/>
      <c r="P249" s="160">
        <f>SUM(P250:P253)</f>
        <v>0</v>
      </c>
      <c r="Q249" s="159"/>
      <c r="R249" s="160">
        <f>SUM(R250:R253)</f>
        <v>0</v>
      </c>
      <c r="S249" s="159"/>
      <c r="T249" s="161">
        <f>SUM(T250:T253)</f>
        <v>0</v>
      </c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R249" s="154" t="s">
        <v>89</v>
      </c>
      <c r="AT249" s="162" t="s">
        <v>78</v>
      </c>
      <c r="AU249" s="162" t="s">
        <v>87</v>
      </c>
      <c r="AY249" s="154" t="s">
        <v>160</v>
      </c>
      <c r="BK249" s="163">
        <f>SUM(BK250:BK253)</f>
        <v>0</v>
      </c>
    </row>
    <row r="250" s="2" customFormat="1" ht="24.15" customHeight="1">
      <c r="A250" s="36"/>
      <c r="B250" s="164"/>
      <c r="C250" s="165" t="s">
        <v>474</v>
      </c>
      <c r="D250" s="165" t="s">
        <v>161</v>
      </c>
      <c r="E250" s="166" t="s">
        <v>643</v>
      </c>
      <c r="F250" s="167" t="s">
        <v>644</v>
      </c>
      <c r="G250" s="168" t="s">
        <v>287</v>
      </c>
      <c r="H250" s="169">
        <v>30</v>
      </c>
      <c r="I250" s="170"/>
      <c r="J250" s="171">
        <f>ROUND(I250*H250,2)</f>
        <v>0</v>
      </c>
      <c r="K250" s="172"/>
      <c r="L250" s="37"/>
      <c r="M250" s="173" t="s">
        <v>1</v>
      </c>
      <c r="N250" s="174" t="s">
        <v>44</v>
      </c>
      <c r="O250" s="75"/>
      <c r="P250" s="175">
        <f>O250*H250</f>
        <v>0</v>
      </c>
      <c r="Q250" s="175">
        <v>0</v>
      </c>
      <c r="R250" s="175">
        <f>Q250*H250</f>
        <v>0</v>
      </c>
      <c r="S250" s="175">
        <v>0</v>
      </c>
      <c r="T250" s="176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77" t="s">
        <v>341</v>
      </c>
      <c r="AT250" s="177" t="s">
        <v>161</v>
      </c>
      <c r="AU250" s="177" t="s">
        <v>89</v>
      </c>
      <c r="AY250" s="17" t="s">
        <v>160</v>
      </c>
      <c r="BE250" s="178">
        <f>IF(N250="základní",J250,0)</f>
        <v>0</v>
      </c>
      <c r="BF250" s="178">
        <f>IF(N250="snížená",J250,0)</f>
        <v>0</v>
      </c>
      <c r="BG250" s="178">
        <f>IF(N250="zákl. přenesená",J250,0)</f>
        <v>0</v>
      </c>
      <c r="BH250" s="178">
        <f>IF(N250="sníž. přenesená",J250,0)</f>
        <v>0</v>
      </c>
      <c r="BI250" s="178">
        <f>IF(N250="nulová",J250,0)</f>
        <v>0</v>
      </c>
      <c r="BJ250" s="17" t="s">
        <v>87</v>
      </c>
      <c r="BK250" s="178">
        <f>ROUND(I250*H250,2)</f>
        <v>0</v>
      </c>
      <c r="BL250" s="17" t="s">
        <v>341</v>
      </c>
      <c r="BM250" s="177" t="s">
        <v>645</v>
      </c>
    </row>
    <row r="251" s="2" customFormat="1">
      <c r="A251" s="36"/>
      <c r="B251" s="37"/>
      <c r="C251" s="36"/>
      <c r="D251" s="179" t="s">
        <v>167</v>
      </c>
      <c r="E251" s="36"/>
      <c r="F251" s="180" t="s">
        <v>644</v>
      </c>
      <c r="G251" s="36"/>
      <c r="H251" s="36"/>
      <c r="I251" s="181"/>
      <c r="J251" s="36"/>
      <c r="K251" s="36"/>
      <c r="L251" s="37"/>
      <c r="M251" s="182"/>
      <c r="N251" s="183"/>
      <c r="O251" s="75"/>
      <c r="P251" s="75"/>
      <c r="Q251" s="75"/>
      <c r="R251" s="75"/>
      <c r="S251" s="75"/>
      <c r="T251" s="7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7" t="s">
        <v>167</v>
      </c>
      <c r="AU251" s="17" t="s">
        <v>89</v>
      </c>
    </row>
    <row r="252" s="2" customFormat="1">
      <c r="A252" s="36"/>
      <c r="B252" s="37"/>
      <c r="C252" s="36"/>
      <c r="D252" s="179" t="s">
        <v>168</v>
      </c>
      <c r="E252" s="36"/>
      <c r="F252" s="184" t="s">
        <v>646</v>
      </c>
      <c r="G252" s="36"/>
      <c r="H252" s="36"/>
      <c r="I252" s="181"/>
      <c r="J252" s="36"/>
      <c r="K252" s="36"/>
      <c r="L252" s="37"/>
      <c r="M252" s="182"/>
      <c r="N252" s="183"/>
      <c r="O252" s="75"/>
      <c r="P252" s="75"/>
      <c r="Q252" s="75"/>
      <c r="R252" s="75"/>
      <c r="S252" s="75"/>
      <c r="T252" s="7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7" t="s">
        <v>168</v>
      </c>
      <c r="AU252" s="17" t="s">
        <v>89</v>
      </c>
    </row>
    <row r="253" s="12" customFormat="1">
      <c r="A253" s="12"/>
      <c r="B253" s="185"/>
      <c r="C253" s="12"/>
      <c r="D253" s="179" t="s">
        <v>170</v>
      </c>
      <c r="E253" s="186" t="s">
        <v>1</v>
      </c>
      <c r="F253" s="187" t="s">
        <v>647</v>
      </c>
      <c r="G253" s="12"/>
      <c r="H253" s="188">
        <v>30</v>
      </c>
      <c r="I253" s="189"/>
      <c r="J253" s="12"/>
      <c r="K253" s="12"/>
      <c r="L253" s="185"/>
      <c r="M253" s="190"/>
      <c r="N253" s="191"/>
      <c r="O253" s="191"/>
      <c r="P253" s="191"/>
      <c r="Q253" s="191"/>
      <c r="R253" s="191"/>
      <c r="S253" s="191"/>
      <c r="T253" s="19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186" t="s">
        <v>170</v>
      </c>
      <c r="AU253" s="186" t="s">
        <v>89</v>
      </c>
      <c r="AV253" s="12" t="s">
        <v>89</v>
      </c>
      <c r="AW253" s="12" t="s">
        <v>33</v>
      </c>
      <c r="AX253" s="12" t="s">
        <v>87</v>
      </c>
      <c r="AY253" s="186" t="s">
        <v>160</v>
      </c>
    </row>
    <row r="254" s="11" customFormat="1" ht="22.8" customHeight="1">
      <c r="A254" s="11"/>
      <c r="B254" s="153"/>
      <c r="C254" s="11"/>
      <c r="D254" s="154" t="s">
        <v>78</v>
      </c>
      <c r="E254" s="200" t="s">
        <v>648</v>
      </c>
      <c r="F254" s="200" t="s">
        <v>649</v>
      </c>
      <c r="G254" s="11"/>
      <c r="H254" s="11"/>
      <c r="I254" s="156"/>
      <c r="J254" s="201">
        <f>BK254</f>
        <v>0</v>
      </c>
      <c r="K254" s="11"/>
      <c r="L254" s="153"/>
      <c r="M254" s="158"/>
      <c r="N254" s="159"/>
      <c r="O254" s="159"/>
      <c r="P254" s="160">
        <f>SUM(P255:P258)</f>
        <v>0</v>
      </c>
      <c r="Q254" s="159"/>
      <c r="R254" s="160">
        <f>SUM(R255:R258)</f>
        <v>0</v>
      </c>
      <c r="S254" s="159"/>
      <c r="T254" s="161">
        <f>SUM(T255:T258)</f>
        <v>0</v>
      </c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R254" s="154" t="s">
        <v>89</v>
      </c>
      <c r="AT254" s="162" t="s">
        <v>78</v>
      </c>
      <c r="AU254" s="162" t="s">
        <v>87</v>
      </c>
      <c r="AY254" s="154" t="s">
        <v>160</v>
      </c>
      <c r="BK254" s="163">
        <f>SUM(BK255:BK258)</f>
        <v>0</v>
      </c>
    </row>
    <row r="255" s="2" customFormat="1" ht="16.5" customHeight="1">
      <c r="A255" s="36"/>
      <c r="B255" s="164"/>
      <c r="C255" s="165" t="s">
        <v>477</v>
      </c>
      <c r="D255" s="165" t="s">
        <v>161</v>
      </c>
      <c r="E255" s="166" t="s">
        <v>650</v>
      </c>
      <c r="F255" s="167" t="s">
        <v>651</v>
      </c>
      <c r="G255" s="168" t="s">
        <v>287</v>
      </c>
      <c r="H255" s="169">
        <v>62</v>
      </c>
      <c r="I255" s="170"/>
      <c r="J255" s="171">
        <f>ROUND(I255*H255,2)</f>
        <v>0</v>
      </c>
      <c r="K255" s="172"/>
      <c r="L255" s="37"/>
      <c r="M255" s="173" t="s">
        <v>1</v>
      </c>
      <c r="N255" s="174" t="s">
        <v>44</v>
      </c>
      <c r="O255" s="75"/>
      <c r="P255" s="175">
        <f>O255*H255</f>
        <v>0</v>
      </c>
      <c r="Q255" s="175">
        <v>0</v>
      </c>
      <c r="R255" s="175">
        <f>Q255*H255</f>
        <v>0</v>
      </c>
      <c r="S255" s="175">
        <v>0</v>
      </c>
      <c r="T255" s="17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77" t="s">
        <v>341</v>
      </c>
      <c r="AT255" s="177" t="s">
        <v>161</v>
      </c>
      <c r="AU255" s="177" t="s">
        <v>89</v>
      </c>
      <c r="AY255" s="17" t="s">
        <v>160</v>
      </c>
      <c r="BE255" s="178">
        <f>IF(N255="základní",J255,0)</f>
        <v>0</v>
      </c>
      <c r="BF255" s="178">
        <f>IF(N255="snížená",J255,0)</f>
        <v>0</v>
      </c>
      <c r="BG255" s="178">
        <f>IF(N255="zákl. přenesená",J255,0)</f>
        <v>0</v>
      </c>
      <c r="BH255" s="178">
        <f>IF(N255="sníž. přenesená",J255,0)</f>
        <v>0</v>
      </c>
      <c r="BI255" s="178">
        <f>IF(N255="nulová",J255,0)</f>
        <v>0</v>
      </c>
      <c r="BJ255" s="17" t="s">
        <v>87</v>
      </c>
      <c r="BK255" s="178">
        <f>ROUND(I255*H255,2)</f>
        <v>0</v>
      </c>
      <c r="BL255" s="17" t="s">
        <v>341</v>
      </c>
      <c r="BM255" s="177" t="s">
        <v>652</v>
      </c>
    </row>
    <row r="256" s="2" customFormat="1">
      <c r="A256" s="36"/>
      <c r="B256" s="37"/>
      <c r="C256" s="36"/>
      <c r="D256" s="179" t="s">
        <v>167</v>
      </c>
      <c r="E256" s="36"/>
      <c r="F256" s="180" t="s">
        <v>651</v>
      </c>
      <c r="G256" s="36"/>
      <c r="H256" s="36"/>
      <c r="I256" s="181"/>
      <c r="J256" s="36"/>
      <c r="K256" s="36"/>
      <c r="L256" s="37"/>
      <c r="M256" s="182"/>
      <c r="N256" s="183"/>
      <c r="O256" s="75"/>
      <c r="P256" s="75"/>
      <c r="Q256" s="75"/>
      <c r="R256" s="75"/>
      <c r="S256" s="75"/>
      <c r="T256" s="7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7" t="s">
        <v>167</v>
      </c>
      <c r="AU256" s="17" t="s">
        <v>89</v>
      </c>
    </row>
    <row r="257" s="2" customFormat="1">
      <c r="A257" s="36"/>
      <c r="B257" s="37"/>
      <c r="C257" s="36"/>
      <c r="D257" s="179" t="s">
        <v>168</v>
      </c>
      <c r="E257" s="36"/>
      <c r="F257" s="184" t="s">
        <v>653</v>
      </c>
      <c r="G257" s="36"/>
      <c r="H257" s="36"/>
      <c r="I257" s="181"/>
      <c r="J257" s="36"/>
      <c r="K257" s="36"/>
      <c r="L257" s="37"/>
      <c r="M257" s="182"/>
      <c r="N257" s="183"/>
      <c r="O257" s="75"/>
      <c r="P257" s="75"/>
      <c r="Q257" s="75"/>
      <c r="R257" s="75"/>
      <c r="S257" s="75"/>
      <c r="T257" s="7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7" t="s">
        <v>168</v>
      </c>
      <c r="AU257" s="17" t="s">
        <v>89</v>
      </c>
    </row>
    <row r="258" s="12" customFormat="1">
      <c r="A258" s="12"/>
      <c r="B258" s="185"/>
      <c r="C258" s="12"/>
      <c r="D258" s="179" t="s">
        <v>170</v>
      </c>
      <c r="E258" s="186" t="s">
        <v>1</v>
      </c>
      <c r="F258" s="187" t="s">
        <v>654</v>
      </c>
      <c r="G258" s="12"/>
      <c r="H258" s="188">
        <v>62</v>
      </c>
      <c r="I258" s="189"/>
      <c r="J258" s="12"/>
      <c r="K258" s="12"/>
      <c r="L258" s="185"/>
      <c r="M258" s="190"/>
      <c r="N258" s="191"/>
      <c r="O258" s="191"/>
      <c r="P258" s="191"/>
      <c r="Q258" s="191"/>
      <c r="R258" s="191"/>
      <c r="S258" s="191"/>
      <c r="T258" s="19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186" t="s">
        <v>170</v>
      </c>
      <c r="AU258" s="186" t="s">
        <v>89</v>
      </c>
      <c r="AV258" s="12" t="s">
        <v>89</v>
      </c>
      <c r="AW258" s="12" t="s">
        <v>33</v>
      </c>
      <c r="AX258" s="12" t="s">
        <v>87</v>
      </c>
      <c r="AY258" s="186" t="s">
        <v>160</v>
      </c>
    </row>
    <row r="259" s="11" customFormat="1" ht="25.92" customHeight="1">
      <c r="A259" s="11"/>
      <c r="B259" s="153"/>
      <c r="C259" s="11"/>
      <c r="D259" s="154" t="s">
        <v>78</v>
      </c>
      <c r="E259" s="155" t="s">
        <v>157</v>
      </c>
      <c r="F259" s="155" t="s">
        <v>158</v>
      </c>
      <c r="G259" s="11"/>
      <c r="H259" s="11"/>
      <c r="I259" s="156"/>
      <c r="J259" s="157">
        <f>BK259</f>
        <v>0</v>
      </c>
      <c r="K259" s="11"/>
      <c r="L259" s="153"/>
      <c r="M259" s="158"/>
      <c r="N259" s="159"/>
      <c r="O259" s="159"/>
      <c r="P259" s="160">
        <f>SUM(P260:P273)</f>
        <v>0</v>
      </c>
      <c r="Q259" s="159"/>
      <c r="R259" s="160">
        <f>SUM(R260:R273)</f>
        <v>0</v>
      </c>
      <c r="S259" s="159"/>
      <c r="T259" s="161">
        <f>SUM(T260:T273)</f>
        <v>0</v>
      </c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R259" s="154" t="s">
        <v>159</v>
      </c>
      <c r="AT259" s="162" t="s">
        <v>78</v>
      </c>
      <c r="AU259" s="162" t="s">
        <v>79</v>
      </c>
      <c r="AY259" s="154" t="s">
        <v>160</v>
      </c>
      <c r="BK259" s="163">
        <f>SUM(BK260:BK273)</f>
        <v>0</v>
      </c>
    </row>
    <row r="260" s="2" customFormat="1" ht="21.75" customHeight="1">
      <c r="A260" s="36"/>
      <c r="B260" s="164"/>
      <c r="C260" s="165" t="s">
        <v>655</v>
      </c>
      <c r="D260" s="165" t="s">
        <v>161</v>
      </c>
      <c r="E260" s="166" t="s">
        <v>390</v>
      </c>
      <c r="F260" s="167" t="s">
        <v>391</v>
      </c>
      <c r="G260" s="168" t="s">
        <v>392</v>
      </c>
      <c r="H260" s="169">
        <v>164.88999999999999</v>
      </c>
      <c r="I260" s="170"/>
      <c r="J260" s="171">
        <f>ROUND(I260*H260,2)</f>
        <v>0</v>
      </c>
      <c r="K260" s="172"/>
      <c r="L260" s="37"/>
      <c r="M260" s="173" t="s">
        <v>1</v>
      </c>
      <c r="N260" s="174" t="s">
        <v>44</v>
      </c>
      <c r="O260" s="75"/>
      <c r="P260" s="175">
        <f>O260*H260</f>
        <v>0</v>
      </c>
      <c r="Q260" s="175">
        <v>0</v>
      </c>
      <c r="R260" s="175">
        <f>Q260*H260</f>
        <v>0</v>
      </c>
      <c r="S260" s="175">
        <v>0</v>
      </c>
      <c r="T260" s="176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77" t="s">
        <v>165</v>
      </c>
      <c r="AT260" s="177" t="s">
        <v>161</v>
      </c>
      <c r="AU260" s="177" t="s">
        <v>87</v>
      </c>
      <c r="AY260" s="17" t="s">
        <v>160</v>
      </c>
      <c r="BE260" s="178">
        <f>IF(N260="základní",J260,0)</f>
        <v>0</v>
      </c>
      <c r="BF260" s="178">
        <f>IF(N260="snížená",J260,0)</f>
        <v>0</v>
      </c>
      <c r="BG260" s="178">
        <f>IF(N260="zákl. přenesená",J260,0)</f>
        <v>0</v>
      </c>
      <c r="BH260" s="178">
        <f>IF(N260="sníž. přenesená",J260,0)</f>
        <v>0</v>
      </c>
      <c r="BI260" s="178">
        <f>IF(N260="nulová",J260,0)</f>
        <v>0</v>
      </c>
      <c r="BJ260" s="17" t="s">
        <v>87</v>
      </c>
      <c r="BK260" s="178">
        <f>ROUND(I260*H260,2)</f>
        <v>0</v>
      </c>
      <c r="BL260" s="17" t="s">
        <v>165</v>
      </c>
      <c r="BM260" s="177" t="s">
        <v>393</v>
      </c>
    </row>
    <row r="261" s="2" customFormat="1">
      <c r="A261" s="36"/>
      <c r="B261" s="37"/>
      <c r="C261" s="36"/>
      <c r="D261" s="179" t="s">
        <v>167</v>
      </c>
      <c r="E261" s="36"/>
      <c r="F261" s="180" t="s">
        <v>391</v>
      </c>
      <c r="G261" s="36"/>
      <c r="H261" s="36"/>
      <c r="I261" s="181"/>
      <c r="J261" s="36"/>
      <c r="K261" s="36"/>
      <c r="L261" s="37"/>
      <c r="M261" s="182"/>
      <c r="N261" s="183"/>
      <c r="O261" s="75"/>
      <c r="P261" s="75"/>
      <c r="Q261" s="75"/>
      <c r="R261" s="75"/>
      <c r="S261" s="75"/>
      <c r="T261" s="7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7" t="s">
        <v>167</v>
      </c>
      <c r="AU261" s="17" t="s">
        <v>87</v>
      </c>
    </row>
    <row r="262" s="2" customFormat="1">
      <c r="A262" s="36"/>
      <c r="B262" s="37"/>
      <c r="C262" s="36"/>
      <c r="D262" s="179" t="s">
        <v>168</v>
      </c>
      <c r="E262" s="36"/>
      <c r="F262" s="184" t="s">
        <v>394</v>
      </c>
      <c r="G262" s="36"/>
      <c r="H262" s="36"/>
      <c r="I262" s="181"/>
      <c r="J262" s="36"/>
      <c r="K262" s="36"/>
      <c r="L262" s="37"/>
      <c r="M262" s="182"/>
      <c r="N262" s="183"/>
      <c r="O262" s="75"/>
      <c r="P262" s="75"/>
      <c r="Q262" s="75"/>
      <c r="R262" s="75"/>
      <c r="S262" s="75"/>
      <c r="T262" s="7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7" t="s">
        <v>168</v>
      </c>
      <c r="AU262" s="17" t="s">
        <v>87</v>
      </c>
    </row>
    <row r="263" s="2" customFormat="1">
      <c r="A263" s="36"/>
      <c r="B263" s="37"/>
      <c r="C263" s="36"/>
      <c r="D263" s="179" t="s">
        <v>175</v>
      </c>
      <c r="E263" s="36"/>
      <c r="F263" s="184" t="s">
        <v>395</v>
      </c>
      <c r="G263" s="36"/>
      <c r="H263" s="36"/>
      <c r="I263" s="181"/>
      <c r="J263" s="36"/>
      <c r="K263" s="36"/>
      <c r="L263" s="37"/>
      <c r="M263" s="182"/>
      <c r="N263" s="183"/>
      <c r="O263" s="75"/>
      <c r="P263" s="75"/>
      <c r="Q263" s="75"/>
      <c r="R263" s="75"/>
      <c r="S263" s="75"/>
      <c r="T263" s="7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7" t="s">
        <v>175</v>
      </c>
      <c r="AU263" s="17" t="s">
        <v>87</v>
      </c>
    </row>
    <row r="264" s="12" customFormat="1">
      <c r="A264" s="12"/>
      <c r="B264" s="185"/>
      <c r="C264" s="12"/>
      <c r="D264" s="179" t="s">
        <v>170</v>
      </c>
      <c r="E264" s="186" t="s">
        <v>1</v>
      </c>
      <c r="F264" s="187" t="s">
        <v>656</v>
      </c>
      <c r="G264" s="12"/>
      <c r="H264" s="188">
        <v>2.8130000000000002</v>
      </c>
      <c r="I264" s="189"/>
      <c r="J264" s="12"/>
      <c r="K264" s="12"/>
      <c r="L264" s="185"/>
      <c r="M264" s="190"/>
      <c r="N264" s="191"/>
      <c r="O264" s="191"/>
      <c r="P264" s="191"/>
      <c r="Q264" s="191"/>
      <c r="R264" s="191"/>
      <c r="S264" s="191"/>
      <c r="T264" s="19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186" t="s">
        <v>170</v>
      </c>
      <c r="AU264" s="186" t="s">
        <v>87</v>
      </c>
      <c r="AV264" s="12" t="s">
        <v>89</v>
      </c>
      <c r="AW264" s="12" t="s">
        <v>33</v>
      </c>
      <c r="AX264" s="12" t="s">
        <v>79</v>
      </c>
      <c r="AY264" s="186" t="s">
        <v>160</v>
      </c>
    </row>
    <row r="265" s="12" customFormat="1">
      <c r="A265" s="12"/>
      <c r="B265" s="185"/>
      <c r="C265" s="12"/>
      <c r="D265" s="179" t="s">
        <v>170</v>
      </c>
      <c r="E265" s="186" t="s">
        <v>1</v>
      </c>
      <c r="F265" s="187" t="s">
        <v>657</v>
      </c>
      <c r="G265" s="12"/>
      <c r="H265" s="188">
        <v>7.452</v>
      </c>
      <c r="I265" s="189"/>
      <c r="J265" s="12"/>
      <c r="K265" s="12"/>
      <c r="L265" s="185"/>
      <c r="M265" s="190"/>
      <c r="N265" s="191"/>
      <c r="O265" s="191"/>
      <c r="P265" s="191"/>
      <c r="Q265" s="191"/>
      <c r="R265" s="191"/>
      <c r="S265" s="191"/>
      <c r="T265" s="19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186" t="s">
        <v>170</v>
      </c>
      <c r="AU265" s="186" t="s">
        <v>87</v>
      </c>
      <c r="AV265" s="12" t="s">
        <v>89</v>
      </c>
      <c r="AW265" s="12" t="s">
        <v>33</v>
      </c>
      <c r="AX265" s="12" t="s">
        <v>79</v>
      </c>
      <c r="AY265" s="186" t="s">
        <v>160</v>
      </c>
    </row>
    <row r="266" s="12" customFormat="1">
      <c r="A266" s="12"/>
      <c r="B266" s="185"/>
      <c r="C266" s="12"/>
      <c r="D266" s="179" t="s">
        <v>170</v>
      </c>
      <c r="E266" s="186" t="s">
        <v>1</v>
      </c>
      <c r="F266" s="187" t="s">
        <v>658</v>
      </c>
      <c r="G266" s="12"/>
      <c r="H266" s="188">
        <v>115.625</v>
      </c>
      <c r="I266" s="189"/>
      <c r="J266" s="12"/>
      <c r="K266" s="12"/>
      <c r="L266" s="185"/>
      <c r="M266" s="190"/>
      <c r="N266" s="191"/>
      <c r="O266" s="191"/>
      <c r="P266" s="191"/>
      <c r="Q266" s="191"/>
      <c r="R266" s="191"/>
      <c r="S266" s="191"/>
      <c r="T266" s="19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186" t="s">
        <v>170</v>
      </c>
      <c r="AU266" s="186" t="s">
        <v>87</v>
      </c>
      <c r="AV266" s="12" t="s">
        <v>89</v>
      </c>
      <c r="AW266" s="12" t="s">
        <v>33</v>
      </c>
      <c r="AX266" s="12" t="s">
        <v>79</v>
      </c>
      <c r="AY266" s="186" t="s">
        <v>160</v>
      </c>
    </row>
    <row r="267" s="12" customFormat="1">
      <c r="A267" s="12"/>
      <c r="B267" s="185"/>
      <c r="C267" s="12"/>
      <c r="D267" s="179" t="s">
        <v>170</v>
      </c>
      <c r="E267" s="186" t="s">
        <v>1</v>
      </c>
      <c r="F267" s="187" t="s">
        <v>659</v>
      </c>
      <c r="G267" s="12"/>
      <c r="H267" s="188">
        <v>8</v>
      </c>
      <c r="I267" s="189"/>
      <c r="J267" s="12"/>
      <c r="K267" s="12"/>
      <c r="L267" s="185"/>
      <c r="M267" s="190"/>
      <c r="N267" s="191"/>
      <c r="O267" s="191"/>
      <c r="P267" s="191"/>
      <c r="Q267" s="191"/>
      <c r="R267" s="191"/>
      <c r="S267" s="191"/>
      <c r="T267" s="19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186" t="s">
        <v>170</v>
      </c>
      <c r="AU267" s="186" t="s">
        <v>87</v>
      </c>
      <c r="AV267" s="12" t="s">
        <v>89</v>
      </c>
      <c r="AW267" s="12" t="s">
        <v>33</v>
      </c>
      <c r="AX267" s="12" t="s">
        <v>79</v>
      </c>
      <c r="AY267" s="186" t="s">
        <v>160</v>
      </c>
    </row>
    <row r="268" s="12" customFormat="1">
      <c r="A268" s="12"/>
      <c r="B268" s="185"/>
      <c r="C268" s="12"/>
      <c r="D268" s="179" t="s">
        <v>170</v>
      </c>
      <c r="E268" s="186" t="s">
        <v>1</v>
      </c>
      <c r="F268" s="187" t="s">
        <v>660</v>
      </c>
      <c r="G268" s="12"/>
      <c r="H268" s="188">
        <v>31</v>
      </c>
      <c r="I268" s="189"/>
      <c r="J268" s="12"/>
      <c r="K268" s="12"/>
      <c r="L268" s="185"/>
      <c r="M268" s="190"/>
      <c r="N268" s="191"/>
      <c r="O268" s="191"/>
      <c r="P268" s="191"/>
      <c r="Q268" s="191"/>
      <c r="R268" s="191"/>
      <c r="S268" s="191"/>
      <c r="T268" s="19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186" t="s">
        <v>170</v>
      </c>
      <c r="AU268" s="186" t="s">
        <v>87</v>
      </c>
      <c r="AV268" s="12" t="s">
        <v>89</v>
      </c>
      <c r="AW268" s="12" t="s">
        <v>33</v>
      </c>
      <c r="AX268" s="12" t="s">
        <v>79</v>
      </c>
      <c r="AY268" s="186" t="s">
        <v>160</v>
      </c>
    </row>
    <row r="269" s="2" customFormat="1" ht="24.15" customHeight="1">
      <c r="A269" s="36"/>
      <c r="B269" s="164"/>
      <c r="C269" s="165" t="s">
        <v>661</v>
      </c>
      <c r="D269" s="165" t="s">
        <v>161</v>
      </c>
      <c r="E269" s="166" t="s">
        <v>399</v>
      </c>
      <c r="F269" s="167" t="s">
        <v>400</v>
      </c>
      <c r="G269" s="168" t="s">
        <v>392</v>
      </c>
      <c r="H269" s="169">
        <v>150</v>
      </c>
      <c r="I269" s="170"/>
      <c r="J269" s="171">
        <f>ROUND(I269*H269,2)</f>
        <v>0</v>
      </c>
      <c r="K269" s="172"/>
      <c r="L269" s="37"/>
      <c r="M269" s="173" t="s">
        <v>1</v>
      </c>
      <c r="N269" s="174" t="s">
        <v>44</v>
      </c>
      <c r="O269" s="75"/>
      <c r="P269" s="175">
        <f>O269*H269</f>
        <v>0</v>
      </c>
      <c r="Q269" s="175">
        <v>0</v>
      </c>
      <c r="R269" s="175">
        <f>Q269*H269</f>
        <v>0</v>
      </c>
      <c r="S269" s="175">
        <v>0</v>
      </c>
      <c r="T269" s="176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77" t="s">
        <v>165</v>
      </c>
      <c r="AT269" s="177" t="s">
        <v>161</v>
      </c>
      <c r="AU269" s="177" t="s">
        <v>87</v>
      </c>
      <c r="AY269" s="17" t="s">
        <v>160</v>
      </c>
      <c r="BE269" s="178">
        <f>IF(N269="základní",J269,0)</f>
        <v>0</v>
      </c>
      <c r="BF269" s="178">
        <f>IF(N269="snížená",J269,0)</f>
        <v>0</v>
      </c>
      <c r="BG269" s="178">
        <f>IF(N269="zákl. přenesená",J269,0)</f>
        <v>0</v>
      </c>
      <c r="BH269" s="178">
        <f>IF(N269="sníž. přenesená",J269,0)</f>
        <v>0</v>
      </c>
      <c r="BI269" s="178">
        <f>IF(N269="nulová",J269,0)</f>
        <v>0</v>
      </c>
      <c r="BJ269" s="17" t="s">
        <v>87</v>
      </c>
      <c r="BK269" s="178">
        <f>ROUND(I269*H269,2)</f>
        <v>0</v>
      </c>
      <c r="BL269" s="17" t="s">
        <v>165</v>
      </c>
      <c r="BM269" s="177" t="s">
        <v>401</v>
      </c>
    </row>
    <row r="270" s="2" customFormat="1">
      <c r="A270" s="36"/>
      <c r="B270" s="37"/>
      <c r="C270" s="36"/>
      <c r="D270" s="179" t="s">
        <v>167</v>
      </c>
      <c r="E270" s="36"/>
      <c r="F270" s="180" t="s">
        <v>400</v>
      </c>
      <c r="G270" s="36"/>
      <c r="H270" s="36"/>
      <c r="I270" s="181"/>
      <c r="J270" s="36"/>
      <c r="K270" s="36"/>
      <c r="L270" s="37"/>
      <c r="M270" s="182"/>
      <c r="N270" s="183"/>
      <c r="O270" s="75"/>
      <c r="P270" s="75"/>
      <c r="Q270" s="75"/>
      <c r="R270" s="75"/>
      <c r="S270" s="75"/>
      <c r="T270" s="7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7" t="s">
        <v>167</v>
      </c>
      <c r="AU270" s="17" t="s">
        <v>87</v>
      </c>
    </row>
    <row r="271" s="2" customFormat="1">
      <c r="A271" s="36"/>
      <c r="B271" s="37"/>
      <c r="C271" s="36"/>
      <c r="D271" s="179" t="s">
        <v>168</v>
      </c>
      <c r="E271" s="36"/>
      <c r="F271" s="184" t="s">
        <v>394</v>
      </c>
      <c r="G271" s="36"/>
      <c r="H271" s="36"/>
      <c r="I271" s="181"/>
      <c r="J271" s="36"/>
      <c r="K271" s="36"/>
      <c r="L271" s="37"/>
      <c r="M271" s="182"/>
      <c r="N271" s="183"/>
      <c r="O271" s="75"/>
      <c r="P271" s="75"/>
      <c r="Q271" s="75"/>
      <c r="R271" s="75"/>
      <c r="S271" s="75"/>
      <c r="T271" s="7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7" t="s">
        <v>168</v>
      </c>
      <c r="AU271" s="17" t="s">
        <v>87</v>
      </c>
    </row>
    <row r="272" s="2" customFormat="1">
      <c r="A272" s="36"/>
      <c r="B272" s="37"/>
      <c r="C272" s="36"/>
      <c r="D272" s="179" t="s">
        <v>175</v>
      </c>
      <c r="E272" s="36"/>
      <c r="F272" s="184" t="s">
        <v>395</v>
      </c>
      <c r="G272" s="36"/>
      <c r="H272" s="36"/>
      <c r="I272" s="181"/>
      <c r="J272" s="36"/>
      <c r="K272" s="36"/>
      <c r="L272" s="37"/>
      <c r="M272" s="182"/>
      <c r="N272" s="183"/>
      <c r="O272" s="75"/>
      <c r="P272" s="75"/>
      <c r="Q272" s="75"/>
      <c r="R272" s="75"/>
      <c r="S272" s="75"/>
      <c r="T272" s="7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7" t="s">
        <v>175</v>
      </c>
      <c r="AU272" s="17" t="s">
        <v>87</v>
      </c>
    </row>
    <row r="273" s="12" customFormat="1">
      <c r="A273" s="12"/>
      <c r="B273" s="185"/>
      <c r="C273" s="12"/>
      <c r="D273" s="179" t="s">
        <v>170</v>
      </c>
      <c r="E273" s="186" t="s">
        <v>1</v>
      </c>
      <c r="F273" s="187" t="s">
        <v>662</v>
      </c>
      <c r="G273" s="12"/>
      <c r="H273" s="188">
        <v>150</v>
      </c>
      <c r="I273" s="189"/>
      <c r="J273" s="12"/>
      <c r="K273" s="12"/>
      <c r="L273" s="185"/>
      <c r="M273" s="193"/>
      <c r="N273" s="194"/>
      <c r="O273" s="194"/>
      <c r="P273" s="194"/>
      <c r="Q273" s="194"/>
      <c r="R273" s="194"/>
      <c r="S273" s="194"/>
      <c r="T273" s="195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186" t="s">
        <v>170</v>
      </c>
      <c r="AU273" s="186" t="s">
        <v>87</v>
      </c>
      <c r="AV273" s="12" t="s">
        <v>89</v>
      </c>
      <c r="AW273" s="12" t="s">
        <v>33</v>
      </c>
      <c r="AX273" s="12" t="s">
        <v>87</v>
      </c>
      <c r="AY273" s="186" t="s">
        <v>160</v>
      </c>
    </row>
    <row r="274" s="2" customFormat="1" ht="6.96" customHeight="1">
      <c r="A274" s="36"/>
      <c r="B274" s="58"/>
      <c r="C274" s="59"/>
      <c r="D274" s="59"/>
      <c r="E274" s="59"/>
      <c r="F274" s="59"/>
      <c r="G274" s="59"/>
      <c r="H274" s="59"/>
      <c r="I274" s="59"/>
      <c r="J274" s="59"/>
      <c r="K274" s="59"/>
      <c r="L274" s="37"/>
      <c r="M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</row>
  </sheetData>
  <autoFilter ref="C127:K273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37"/>
      <c r="C9" s="36"/>
      <c r="D9" s="36"/>
      <c r="E9" s="65" t="s">
        <v>137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ROUND(J117,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ROUND((SUM(BE117:BE135)),  2)</f>
        <v>0</v>
      </c>
      <c r="G33" s="36"/>
      <c r="H33" s="36"/>
      <c r="I33" s="126">
        <v>0.20999999999999999</v>
      </c>
      <c r="J33" s="125">
        <f>ROUND(((SUM(BE117:BE135))*I33),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ROUND((SUM(BF117:BF135)),  2)</f>
        <v>0</v>
      </c>
      <c r="G34" s="36"/>
      <c r="H34" s="36"/>
      <c r="I34" s="126">
        <v>0.12</v>
      </c>
      <c r="J34" s="125">
        <f>ROUND(((SUM(BF117:BF135))*I34),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ROUND((SUM(BG117:BG135)),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ROUND((SUM(BH117:BH135)),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ROUND((SUM(BI117:BI135)),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6"/>
      <c r="D87" s="36"/>
      <c r="E87" s="65" t="str">
        <f>E9</f>
        <v>SO 002.1 - Vedlejší rozpočtové náklady - SO 102 - Úsek 1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J117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143</v>
      </c>
      <c r="E97" s="140"/>
      <c r="F97" s="140"/>
      <c r="G97" s="140"/>
      <c r="H97" s="140"/>
      <c r="I97" s="140"/>
      <c r="J97" s="141">
        <f>J118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144</v>
      </c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119" t="str">
        <f>E7</f>
        <v>III/3489 Lípa - průtah, PD - Chodník a parkovací stání</v>
      </c>
      <c r="F107" s="30"/>
      <c r="G107" s="30"/>
      <c r="H107" s="30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136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30" customHeight="1">
      <c r="A109" s="36"/>
      <c r="B109" s="37"/>
      <c r="C109" s="36"/>
      <c r="D109" s="36"/>
      <c r="E109" s="65" t="str">
        <f>E9</f>
        <v>SO 002.1 - Vedlejší rozpočtové náklady - SO 102 - Úsek 1</v>
      </c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6"/>
      <c r="E111" s="36"/>
      <c r="F111" s="25" t="str">
        <f>F12</f>
        <v xml:space="preserve"> </v>
      </c>
      <c r="G111" s="36"/>
      <c r="H111" s="36"/>
      <c r="I111" s="30" t="s">
        <v>22</v>
      </c>
      <c r="J111" s="67" t="str">
        <f>IF(J12="","",J12)</f>
        <v>30. 9. 2024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6"/>
      <c r="E113" s="36"/>
      <c r="F113" s="25" t="str">
        <f>E15</f>
        <v>Obec Lípa</v>
      </c>
      <c r="G113" s="36"/>
      <c r="H113" s="36"/>
      <c r="I113" s="30" t="s">
        <v>32</v>
      </c>
      <c r="J113" s="34" t="str">
        <f>E21</f>
        <v xml:space="preserve"> 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30</v>
      </c>
      <c r="D114" s="36"/>
      <c r="E114" s="36"/>
      <c r="F114" s="25" t="str">
        <f>IF(E18="","",E18)</f>
        <v>Vyplň údaj</v>
      </c>
      <c r="G114" s="36"/>
      <c r="H114" s="36"/>
      <c r="I114" s="30" t="s">
        <v>34</v>
      </c>
      <c r="J114" s="34" t="str">
        <f>E24</f>
        <v>FORVIA CZ, s.r.o.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42"/>
      <c r="B116" s="143"/>
      <c r="C116" s="144" t="s">
        <v>145</v>
      </c>
      <c r="D116" s="145" t="s">
        <v>64</v>
      </c>
      <c r="E116" s="145" t="s">
        <v>60</v>
      </c>
      <c r="F116" s="145" t="s">
        <v>61</v>
      </c>
      <c r="G116" s="145" t="s">
        <v>146</v>
      </c>
      <c r="H116" s="145" t="s">
        <v>147</v>
      </c>
      <c r="I116" s="145" t="s">
        <v>148</v>
      </c>
      <c r="J116" s="146" t="s">
        <v>140</v>
      </c>
      <c r="K116" s="147" t="s">
        <v>149</v>
      </c>
      <c r="L116" s="148"/>
      <c r="M116" s="84" t="s">
        <v>1</v>
      </c>
      <c r="N116" s="85" t="s">
        <v>43</v>
      </c>
      <c r="O116" s="85" t="s">
        <v>150</v>
      </c>
      <c r="P116" s="85" t="s">
        <v>151</v>
      </c>
      <c r="Q116" s="85" t="s">
        <v>152</v>
      </c>
      <c r="R116" s="85" t="s">
        <v>153</v>
      </c>
      <c r="S116" s="85" t="s">
        <v>154</v>
      </c>
      <c r="T116" s="86" t="s">
        <v>155</v>
      </c>
      <c r="U116" s="142"/>
      <c r="V116" s="142"/>
      <c r="W116" s="142"/>
      <c r="X116" s="142"/>
      <c r="Y116" s="142"/>
      <c r="Z116" s="142"/>
      <c r="AA116" s="142"/>
      <c r="AB116" s="142"/>
      <c r="AC116" s="142"/>
      <c r="AD116" s="142"/>
      <c r="AE116" s="142"/>
    </row>
    <row r="117" s="2" customFormat="1" ht="22.8" customHeight="1">
      <c r="A117" s="36"/>
      <c r="B117" s="37"/>
      <c r="C117" s="91" t="s">
        <v>156</v>
      </c>
      <c r="D117" s="36"/>
      <c r="E117" s="36"/>
      <c r="F117" s="36"/>
      <c r="G117" s="36"/>
      <c r="H117" s="36"/>
      <c r="I117" s="36"/>
      <c r="J117" s="149">
        <f>BK117</f>
        <v>0</v>
      </c>
      <c r="K117" s="36"/>
      <c r="L117" s="37"/>
      <c r="M117" s="87"/>
      <c r="N117" s="71"/>
      <c r="O117" s="88"/>
      <c r="P117" s="150">
        <f>P118</f>
        <v>0</v>
      </c>
      <c r="Q117" s="88"/>
      <c r="R117" s="150">
        <f>R118</f>
        <v>0</v>
      </c>
      <c r="S117" s="88"/>
      <c r="T117" s="15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7" t="s">
        <v>78</v>
      </c>
      <c r="AU117" s="17" t="s">
        <v>142</v>
      </c>
      <c r="BK117" s="152">
        <f>BK118</f>
        <v>0</v>
      </c>
    </row>
    <row r="118" s="11" customFormat="1" ht="25.92" customHeight="1">
      <c r="A118" s="11"/>
      <c r="B118" s="153"/>
      <c r="C118" s="11"/>
      <c r="D118" s="154" t="s">
        <v>78</v>
      </c>
      <c r="E118" s="155" t="s">
        <v>157</v>
      </c>
      <c r="F118" s="155" t="s">
        <v>158</v>
      </c>
      <c r="G118" s="11"/>
      <c r="H118" s="11"/>
      <c r="I118" s="156"/>
      <c r="J118" s="157">
        <f>BK118</f>
        <v>0</v>
      </c>
      <c r="K118" s="11"/>
      <c r="L118" s="153"/>
      <c r="M118" s="158"/>
      <c r="N118" s="159"/>
      <c r="O118" s="159"/>
      <c r="P118" s="160">
        <f>SUM(P119:P135)</f>
        <v>0</v>
      </c>
      <c r="Q118" s="159"/>
      <c r="R118" s="160">
        <f>SUM(R119:R135)</f>
        <v>0</v>
      </c>
      <c r="S118" s="159"/>
      <c r="T118" s="161">
        <f>SUM(T119:T135)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54" t="s">
        <v>159</v>
      </c>
      <c r="AT118" s="162" t="s">
        <v>78</v>
      </c>
      <c r="AU118" s="162" t="s">
        <v>79</v>
      </c>
      <c r="AY118" s="154" t="s">
        <v>160</v>
      </c>
      <c r="BK118" s="163">
        <f>SUM(BK119:BK135)</f>
        <v>0</v>
      </c>
    </row>
    <row r="119" s="2" customFormat="1" ht="24.15" customHeight="1">
      <c r="A119" s="36"/>
      <c r="B119" s="164"/>
      <c r="C119" s="165" t="s">
        <v>87</v>
      </c>
      <c r="D119" s="165" t="s">
        <v>161</v>
      </c>
      <c r="E119" s="166" t="s">
        <v>162</v>
      </c>
      <c r="F119" s="167" t="s">
        <v>163</v>
      </c>
      <c r="G119" s="168" t="s">
        <v>164</v>
      </c>
      <c r="H119" s="169">
        <v>1</v>
      </c>
      <c r="I119" s="170"/>
      <c r="J119" s="171">
        <f>ROUND(I119*H119,2)</f>
        <v>0</v>
      </c>
      <c r="K119" s="172"/>
      <c r="L119" s="37"/>
      <c r="M119" s="173" t="s">
        <v>1</v>
      </c>
      <c r="N119" s="174" t="s">
        <v>44</v>
      </c>
      <c r="O119" s="75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77" t="s">
        <v>165</v>
      </c>
      <c r="AT119" s="177" t="s">
        <v>161</v>
      </c>
      <c r="AU119" s="177" t="s">
        <v>87</v>
      </c>
      <c r="AY119" s="17" t="s">
        <v>160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17" t="s">
        <v>87</v>
      </c>
      <c r="BK119" s="178">
        <f>ROUND(I119*H119,2)</f>
        <v>0</v>
      </c>
      <c r="BL119" s="17" t="s">
        <v>165</v>
      </c>
      <c r="BM119" s="177" t="s">
        <v>166</v>
      </c>
    </row>
    <row r="120" s="2" customFormat="1">
      <c r="A120" s="36"/>
      <c r="B120" s="37"/>
      <c r="C120" s="36"/>
      <c r="D120" s="179" t="s">
        <v>167</v>
      </c>
      <c r="E120" s="36"/>
      <c r="F120" s="180" t="s">
        <v>163</v>
      </c>
      <c r="G120" s="36"/>
      <c r="H120" s="36"/>
      <c r="I120" s="181"/>
      <c r="J120" s="36"/>
      <c r="K120" s="36"/>
      <c r="L120" s="37"/>
      <c r="M120" s="182"/>
      <c r="N120" s="183"/>
      <c r="O120" s="75"/>
      <c r="P120" s="75"/>
      <c r="Q120" s="75"/>
      <c r="R120" s="75"/>
      <c r="S120" s="75"/>
      <c r="T120" s="7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167</v>
      </c>
      <c r="AU120" s="17" t="s">
        <v>87</v>
      </c>
    </row>
    <row r="121" s="2" customFormat="1">
      <c r="A121" s="36"/>
      <c r="B121" s="37"/>
      <c r="C121" s="36"/>
      <c r="D121" s="179" t="s">
        <v>168</v>
      </c>
      <c r="E121" s="36"/>
      <c r="F121" s="184" t="s">
        <v>169</v>
      </c>
      <c r="G121" s="36"/>
      <c r="H121" s="36"/>
      <c r="I121" s="181"/>
      <c r="J121" s="36"/>
      <c r="K121" s="36"/>
      <c r="L121" s="37"/>
      <c r="M121" s="182"/>
      <c r="N121" s="183"/>
      <c r="O121" s="75"/>
      <c r="P121" s="75"/>
      <c r="Q121" s="75"/>
      <c r="R121" s="75"/>
      <c r="S121" s="75"/>
      <c r="T121" s="7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168</v>
      </c>
      <c r="AU121" s="17" t="s">
        <v>87</v>
      </c>
    </row>
    <row r="122" s="12" customFormat="1">
      <c r="A122" s="12"/>
      <c r="B122" s="185"/>
      <c r="C122" s="12"/>
      <c r="D122" s="179" t="s">
        <v>170</v>
      </c>
      <c r="E122" s="186" t="s">
        <v>1</v>
      </c>
      <c r="F122" s="187" t="s">
        <v>87</v>
      </c>
      <c r="G122" s="12"/>
      <c r="H122" s="188">
        <v>1</v>
      </c>
      <c r="I122" s="189"/>
      <c r="J122" s="12"/>
      <c r="K122" s="12"/>
      <c r="L122" s="185"/>
      <c r="M122" s="190"/>
      <c r="N122" s="191"/>
      <c r="O122" s="191"/>
      <c r="P122" s="191"/>
      <c r="Q122" s="191"/>
      <c r="R122" s="191"/>
      <c r="S122" s="191"/>
      <c r="T122" s="19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186" t="s">
        <v>170</v>
      </c>
      <c r="AU122" s="186" t="s">
        <v>87</v>
      </c>
      <c r="AV122" s="12" t="s">
        <v>89</v>
      </c>
      <c r="AW122" s="12" t="s">
        <v>33</v>
      </c>
      <c r="AX122" s="12" t="s">
        <v>87</v>
      </c>
      <c r="AY122" s="186" t="s">
        <v>160</v>
      </c>
    </row>
    <row r="123" s="2" customFormat="1" ht="24.15" customHeight="1">
      <c r="A123" s="36"/>
      <c r="B123" s="164"/>
      <c r="C123" s="165" t="s">
        <v>89</v>
      </c>
      <c r="D123" s="165" t="s">
        <v>161</v>
      </c>
      <c r="E123" s="166" t="s">
        <v>171</v>
      </c>
      <c r="F123" s="167" t="s">
        <v>172</v>
      </c>
      <c r="G123" s="168" t="s">
        <v>164</v>
      </c>
      <c r="H123" s="169">
        <v>1</v>
      </c>
      <c r="I123" s="170"/>
      <c r="J123" s="171">
        <f>ROUND(I123*H123,2)</f>
        <v>0</v>
      </c>
      <c r="K123" s="172"/>
      <c r="L123" s="37"/>
      <c r="M123" s="173" t="s">
        <v>1</v>
      </c>
      <c r="N123" s="174" t="s">
        <v>44</v>
      </c>
      <c r="O123" s="75"/>
      <c r="P123" s="175">
        <f>O123*H123</f>
        <v>0</v>
      </c>
      <c r="Q123" s="175">
        <v>0</v>
      </c>
      <c r="R123" s="175">
        <f>Q123*H123</f>
        <v>0</v>
      </c>
      <c r="S123" s="175">
        <v>0</v>
      </c>
      <c r="T123" s="17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77" t="s">
        <v>159</v>
      </c>
      <c r="AT123" s="177" t="s">
        <v>161</v>
      </c>
      <c r="AU123" s="177" t="s">
        <v>87</v>
      </c>
      <c r="AY123" s="17" t="s">
        <v>160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17" t="s">
        <v>87</v>
      </c>
      <c r="BK123" s="178">
        <f>ROUND(I123*H123,2)</f>
        <v>0</v>
      </c>
      <c r="BL123" s="17" t="s">
        <v>159</v>
      </c>
      <c r="BM123" s="177" t="s">
        <v>173</v>
      </c>
    </row>
    <row r="124" s="2" customFormat="1">
      <c r="A124" s="36"/>
      <c r="B124" s="37"/>
      <c r="C124" s="36"/>
      <c r="D124" s="179" t="s">
        <v>167</v>
      </c>
      <c r="E124" s="36"/>
      <c r="F124" s="180" t="s">
        <v>172</v>
      </c>
      <c r="G124" s="36"/>
      <c r="H124" s="36"/>
      <c r="I124" s="181"/>
      <c r="J124" s="36"/>
      <c r="K124" s="36"/>
      <c r="L124" s="37"/>
      <c r="M124" s="182"/>
      <c r="N124" s="183"/>
      <c r="O124" s="75"/>
      <c r="P124" s="75"/>
      <c r="Q124" s="75"/>
      <c r="R124" s="75"/>
      <c r="S124" s="75"/>
      <c r="T124" s="7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7" t="s">
        <v>167</v>
      </c>
      <c r="AU124" s="17" t="s">
        <v>87</v>
      </c>
    </row>
    <row r="125" s="2" customFormat="1">
      <c r="A125" s="36"/>
      <c r="B125" s="37"/>
      <c r="C125" s="36"/>
      <c r="D125" s="179" t="s">
        <v>168</v>
      </c>
      <c r="E125" s="36"/>
      <c r="F125" s="184" t="s">
        <v>174</v>
      </c>
      <c r="G125" s="36"/>
      <c r="H125" s="36"/>
      <c r="I125" s="181"/>
      <c r="J125" s="36"/>
      <c r="K125" s="36"/>
      <c r="L125" s="37"/>
      <c r="M125" s="182"/>
      <c r="N125" s="183"/>
      <c r="O125" s="75"/>
      <c r="P125" s="75"/>
      <c r="Q125" s="75"/>
      <c r="R125" s="75"/>
      <c r="S125" s="75"/>
      <c r="T125" s="7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168</v>
      </c>
      <c r="AU125" s="17" t="s">
        <v>87</v>
      </c>
    </row>
    <row r="126" s="2" customFormat="1">
      <c r="A126" s="36"/>
      <c r="B126" s="37"/>
      <c r="C126" s="36"/>
      <c r="D126" s="179" t="s">
        <v>175</v>
      </c>
      <c r="E126" s="36"/>
      <c r="F126" s="184" t="s">
        <v>176</v>
      </c>
      <c r="G126" s="36"/>
      <c r="H126" s="36"/>
      <c r="I126" s="181"/>
      <c r="J126" s="36"/>
      <c r="K126" s="36"/>
      <c r="L126" s="37"/>
      <c r="M126" s="182"/>
      <c r="N126" s="183"/>
      <c r="O126" s="75"/>
      <c r="P126" s="75"/>
      <c r="Q126" s="75"/>
      <c r="R126" s="75"/>
      <c r="S126" s="75"/>
      <c r="T126" s="7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175</v>
      </c>
      <c r="AU126" s="17" t="s">
        <v>87</v>
      </c>
    </row>
    <row r="127" s="12" customFormat="1">
      <c r="A127" s="12"/>
      <c r="B127" s="185"/>
      <c r="C127" s="12"/>
      <c r="D127" s="179" t="s">
        <v>170</v>
      </c>
      <c r="E127" s="186" t="s">
        <v>1</v>
      </c>
      <c r="F127" s="187" t="s">
        <v>177</v>
      </c>
      <c r="G127" s="12"/>
      <c r="H127" s="188">
        <v>1</v>
      </c>
      <c r="I127" s="189"/>
      <c r="J127" s="12"/>
      <c r="K127" s="12"/>
      <c r="L127" s="185"/>
      <c r="M127" s="190"/>
      <c r="N127" s="191"/>
      <c r="O127" s="191"/>
      <c r="P127" s="191"/>
      <c r="Q127" s="191"/>
      <c r="R127" s="191"/>
      <c r="S127" s="191"/>
      <c r="T127" s="19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6" t="s">
        <v>170</v>
      </c>
      <c r="AU127" s="186" t="s">
        <v>87</v>
      </c>
      <c r="AV127" s="12" t="s">
        <v>89</v>
      </c>
      <c r="AW127" s="12" t="s">
        <v>33</v>
      </c>
      <c r="AX127" s="12" t="s">
        <v>87</v>
      </c>
      <c r="AY127" s="186" t="s">
        <v>160</v>
      </c>
    </row>
    <row r="128" s="2" customFormat="1" ht="16.5" customHeight="1">
      <c r="A128" s="36"/>
      <c r="B128" s="164"/>
      <c r="C128" s="165" t="s">
        <v>178</v>
      </c>
      <c r="D128" s="165" t="s">
        <v>161</v>
      </c>
      <c r="E128" s="166" t="s">
        <v>179</v>
      </c>
      <c r="F128" s="167" t="s">
        <v>180</v>
      </c>
      <c r="G128" s="168" t="s">
        <v>164</v>
      </c>
      <c r="H128" s="169">
        <v>1</v>
      </c>
      <c r="I128" s="170"/>
      <c r="J128" s="171">
        <f>ROUND(I128*H128,2)</f>
        <v>0</v>
      </c>
      <c r="K128" s="172"/>
      <c r="L128" s="37"/>
      <c r="M128" s="173" t="s">
        <v>1</v>
      </c>
      <c r="N128" s="174" t="s">
        <v>44</v>
      </c>
      <c r="O128" s="75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7" t="s">
        <v>165</v>
      </c>
      <c r="AT128" s="177" t="s">
        <v>161</v>
      </c>
      <c r="AU128" s="177" t="s">
        <v>87</v>
      </c>
      <c r="AY128" s="17" t="s">
        <v>160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7" t="s">
        <v>87</v>
      </c>
      <c r="BK128" s="178">
        <f>ROUND(I128*H128,2)</f>
        <v>0</v>
      </c>
      <c r="BL128" s="17" t="s">
        <v>165</v>
      </c>
      <c r="BM128" s="177" t="s">
        <v>181</v>
      </c>
    </row>
    <row r="129" s="2" customFormat="1">
      <c r="A129" s="36"/>
      <c r="B129" s="37"/>
      <c r="C129" s="36"/>
      <c r="D129" s="179" t="s">
        <v>167</v>
      </c>
      <c r="E129" s="36"/>
      <c r="F129" s="180" t="s">
        <v>182</v>
      </c>
      <c r="G129" s="36"/>
      <c r="H129" s="36"/>
      <c r="I129" s="181"/>
      <c r="J129" s="36"/>
      <c r="K129" s="36"/>
      <c r="L129" s="37"/>
      <c r="M129" s="182"/>
      <c r="N129" s="183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167</v>
      </c>
      <c r="AU129" s="17" t="s">
        <v>87</v>
      </c>
    </row>
    <row r="130" s="2" customFormat="1">
      <c r="A130" s="36"/>
      <c r="B130" s="37"/>
      <c r="C130" s="36"/>
      <c r="D130" s="179" t="s">
        <v>168</v>
      </c>
      <c r="E130" s="36"/>
      <c r="F130" s="184" t="s">
        <v>183</v>
      </c>
      <c r="G130" s="36"/>
      <c r="H130" s="36"/>
      <c r="I130" s="181"/>
      <c r="J130" s="36"/>
      <c r="K130" s="36"/>
      <c r="L130" s="37"/>
      <c r="M130" s="182"/>
      <c r="N130" s="183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168</v>
      </c>
      <c r="AU130" s="17" t="s">
        <v>87</v>
      </c>
    </row>
    <row r="131" s="12" customFormat="1">
      <c r="A131" s="12"/>
      <c r="B131" s="185"/>
      <c r="C131" s="12"/>
      <c r="D131" s="179" t="s">
        <v>170</v>
      </c>
      <c r="E131" s="186" t="s">
        <v>1</v>
      </c>
      <c r="F131" s="187" t="s">
        <v>184</v>
      </c>
      <c r="G131" s="12"/>
      <c r="H131" s="188">
        <v>1</v>
      </c>
      <c r="I131" s="189"/>
      <c r="J131" s="12"/>
      <c r="K131" s="12"/>
      <c r="L131" s="185"/>
      <c r="M131" s="190"/>
      <c r="N131" s="191"/>
      <c r="O131" s="191"/>
      <c r="P131" s="191"/>
      <c r="Q131" s="191"/>
      <c r="R131" s="191"/>
      <c r="S131" s="191"/>
      <c r="T131" s="19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186" t="s">
        <v>170</v>
      </c>
      <c r="AU131" s="186" t="s">
        <v>87</v>
      </c>
      <c r="AV131" s="12" t="s">
        <v>89</v>
      </c>
      <c r="AW131" s="12" t="s">
        <v>33</v>
      </c>
      <c r="AX131" s="12" t="s">
        <v>87</v>
      </c>
      <c r="AY131" s="186" t="s">
        <v>160</v>
      </c>
    </row>
    <row r="132" s="2" customFormat="1" ht="24.15" customHeight="1">
      <c r="A132" s="36"/>
      <c r="B132" s="164"/>
      <c r="C132" s="165" t="s">
        <v>159</v>
      </c>
      <c r="D132" s="165" t="s">
        <v>161</v>
      </c>
      <c r="E132" s="166" t="s">
        <v>185</v>
      </c>
      <c r="F132" s="167" t="s">
        <v>186</v>
      </c>
      <c r="G132" s="168" t="s">
        <v>164</v>
      </c>
      <c r="H132" s="169">
        <v>1</v>
      </c>
      <c r="I132" s="170"/>
      <c r="J132" s="171">
        <f>ROUND(I132*H132,2)</f>
        <v>0</v>
      </c>
      <c r="K132" s="172"/>
      <c r="L132" s="37"/>
      <c r="M132" s="173" t="s">
        <v>1</v>
      </c>
      <c r="N132" s="174" t="s">
        <v>44</v>
      </c>
      <c r="O132" s="75"/>
      <c r="P132" s="175">
        <f>O132*H132</f>
        <v>0</v>
      </c>
      <c r="Q132" s="175">
        <v>0</v>
      </c>
      <c r="R132" s="175">
        <f>Q132*H132</f>
        <v>0</v>
      </c>
      <c r="S132" s="175">
        <v>0</v>
      </c>
      <c r="T132" s="17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7" t="s">
        <v>165</v>
      </c>
      <c r="AT132" s="177" t="s">
        <v>161</v>
      </c>
      <c r="AU132" s="177" t="s">
        <v>87</v>
      </c>
      <c r="AY132" s="17" t="s">
        <v>160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7" t="s">
        <v>87</v>
      </c>
      <c r="BK132" s="178">
        <f>ROUND(I132*H132,2)</f>
        <v>0</v>
      </c>
      <c r="BL132" s="17" t="s">
        <v>165</v>
      </c>
      <c r="BM132" s="177" t="s">
        <v>187</v>
      </c>
    </row>
    <row r="133" s="2" customFormat="1">
      <c r="A133" s="36"/>
      <c r="B133" s="37"/>
      <c r="C133" s="36"/>
      <c r="D133" s="179" t="s">
        <v>167</v>
      </c>
      <c r="E133" s="36"/>
      <c r="F133" s="180" t="s">
        <v>188</v>
      </c>
      <c r="G133" s="36"/>
      <c r="H133" s="36"/>
      <c r="I133" s="181"/>
      <c r="J133" s="36"/>
      <c r="K133" s="36"/>
      <c r="L133" s="37"/>
      <c r="M133" s="182"/>
      <c r="N133" s="183"/>
      <c r="O133" s="75"/>
      <c r="P133" s="75"/>
      <c r="Q133" s="75"/>
      <c r="R133" s="75"/>
      <c r="S133" s="75"/>
      <c r="T133" s="7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167</v>
      </c>
      <c r="AU133" s="17" t="s">
        <v>87</v>
      </c>
    </row>
    <row r="134" s="2" customFormat="1">
      <c r="A134" s="36"/>
      <c r="B134" s="37"/>
      <c r="C134" s="36"/>
      <c r="D134" s="179" t="s">
        <v>168</v>
      </c>
      <c r="E134" s="36"/>
      <c r="F134" s="184" t="s">
        <v>189</v>
      </c>
      <c r="G134" s="36"/>
      <c r="H134" s="36"/>
      <c r="I134" s="181"/>
      <c r="J134" s="36"/>
      <c r="K134" s="36"/>
      <c r="L134" s="37"/>
      <c r="M134" s="182"/>
      <c r="N134" s="183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168</v>
      </c>
      <c r="AU134" s="17" t="s">
        <v>87</v>
      </c>
    </row>
    <row r="135" s="12" customFormat="1">
      <c r="A135" s="12"/>
      <c r="B135" s="185"/>
      <c r="C135" s="12"/>
      <c r="D135" s="179" t="s">
        <v>170</v>
      </c>
      <c r="E135" s="186" t="s">
        <v>1</v>
      </c>
      <c r="F135" s="187" t="s">
        <v>190</v>
      </c>
      <c r="G135" s="12"/>
      <c r="H135" s="188">
        <v>1</v>
      </c>
      <c r="I135" s="189"/>
      <c r="J135" s="12"/>
      <c r="K135" s="12"/>
      <c r="L135" s="185"/>
      <c r="M135" s="193"/>
      <c r="N135" s="194"/>
      <c r="O135" s="194"/>
      <c r="P135" s="194"/>
      <c r="Q135" s="194"/>
      <c r="R135" s="194"/>
      <c r="S135" s="194"/>
      <c r="T135" s="195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186" t="s">
        <v>170</v>
      </c>
      <c r="AU135" s="186" t="s">
        <v>87</v>
      </c>
      <c r="AV135" s="12" t="s">
        <v>89</v>
      </c>
      <c r="AW135" s="12" t="s">
        <v>33</v>
      </c>
      <c r="AX135" s="12" t="s">
        <v>87</v>
      </c>
      <c r="AY135" s="186" t="s">
        <v>160</v>
      </c>
    </row>
    <row r="136" s="2" customFormat="1" ht="6.96" customHeight="1">
      <c r="A136" s="36"/>
      <c r="B136" s="58"/>
      <c r="C136" s="59"/>
      <c r="D136" s="59"/>
      <c r="E136" s="59"/>
      <c r="F136" s="59"/>
      <c r="G136" s="59"/>
      <c r="H136" s="59"/>
      <c r="I136" s="59"/>
      <c r="J136" s="59"/>
      <c r="K136" s="59"/>
      <c r="L136" s="37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autoFilter ref="C116:K13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37"/>
      <c r="C9" s="36"/>
      <c r="D9" s="36"/>
      <c r="E9" s="65" t="s">
        <v>191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ROUND(J117,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ROUND((SUM(BE117:BE144)),  2)</f>
        <v>0</v>
      </c>
      <c r="G33" s="36"/>
      <c r="H33" s="36"/>
      <c r="I33" s="126">
        <v>0.20999999999999999</v>
      </c>
      <c r="J33" s="125">
        <f>ROUND(((SUM(BE117:BE144))*I33),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ROUND((SUM(BF117:BF144)),  2)</f>
        <v>0</v>
      </c>
      <c r="G34" s="36"/>
      <c r="H34" s="36"/>
      <c r="I34" s="126">
        <v>0.12</v>
      </c>
      <c r="J34" s="125">
        <f>ROUND(((SUM(BF117:BF144))*I34),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ROUND((SUM(BG117:BG144)),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ROUND((SUM(BH117:BH144)),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ROUND((SUM(BI117:BI144)),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6"/>
      <c r="D87" s="36"/>
      <c r="E87" s="65" t="str">
        <f>E9</f>
        <v>SO 002.1 - NN - Vedlejší rozpočtové náklady - SO 102 - Úsek 1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J117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143</v>
      </c>
      <c r="E97" s="140"/>
      <c r="F97" s="140"/>
      <c r="G97" s="140"/>
      <c r="H97" s="140"/>
      <c r="I97" s="140"/>
      <c r="J97" s="141">
        <f>J118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144</v>
      </c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119" t="str">
        <f>E7</f>
        <v>III/3489 Lípa - průtah, PD - Chodník a parkovací stání</v>
      </c>
      <c r="F107" s="30"/>
      <c r="G107" s="30"/>
      <c r="H107" s="30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136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30" customHeight="1">
      <c r="A109" s="36"/>
      <c r="B109" s="37"/>
      <c r="C109" s="36"/>
      <c r="D109" s="36"/>
      <c r="E109" s="65" t="str">
        <f>E9</f>
        <v>SO 002.1 - NN - Vedlejší rozpočtové náklady - SO 102 - Úsek 1</v>
      </c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6"/>
      <c r="E111" s="36"/>
      <c r="F111" s="25" t="str">
        <f>F12</f>
        <v xml:space="preserve"> </v>
      </c>
      <c r="G111" s="36"/>
      <c r="H111" s="36"/>
      <c r="I111" s="30" t="s">
        <v>22</v>
      </c>
      <c r="J111" s="67" t="str">
        <f>IF(J12="","",J12)</f>
        <v>30. 9. 2024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6"/>
      <c r="E113" s="36"/>
      <c r="F113" s="25" t="str">
        <f>E15</f>
        <v>Obec Lípa</v>
      </c>
      <c r="G113" s="36"/>
      <c r="H113" s="36"/>
      <c r="I113" s="30" t="s">
        <v>32</v>
      </c>
      <c r="J113" s="34" t="str">
        <f>E21</f>
        <v xml:space="preserve"> 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30</v>
      </c>
      <c r="D114" s="36"/>
      <c r="E114" s="36"/>
      <c r="F114" s="25" t="str">
        <f>IF(E18="","",E18)</f>
        <v>Vyplň údaj</v>
      </c>
      <c r="G114" s="36"/>
      <c r="H114" s="36"/>
      <c r="I114" s="30" t="s">
        <v>34</v>
      </c>
      <c r="J114" s="34" t="str">
        <f>E24</f>
        <v>FORVIA CZ, s.r.o.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42"/>
      <c r="B116" s="143"/>
      <c r="C116" s="144" t="s">
        <v>145</v>
      </c>
      <c r="D116" s="145" t="s">
        <v>64</v>
      </c>
      <c r="E116" s="145" t="s">
        <v>60</v>
      </c>
      <c r="F116" s="145" t="s">
        <v>61</v>
      </c>
      <c r="G116" s="145" t="s">
        <v>146</v>
      </c>
      <c r="H116" s="145" t="s">
        <v>147</v>
      </c>
      <c r="I116" s="145" t="s">
        <v>148</v>
      </c>
      <c r="J116" s="146" t="s">
        <v>140</v>
      </c>
      <c r="K116" s="147" t="s">
        <v>149</v>
      </c>
      <c r="L116" s="148"/>
      <c r="M116" s="84" t="s">
        <v>1</v>
      </c>
      <c r="N116" s="85" t="s">
        <v>43</v>
      </c>
      <c r="O116" s="85" t="s">
        <v>150</v>
      </c>
      <c r="P116" s="85" t="s">
        <v>151</v>
      </c>
      <c r="Q116" s="85" t="s">
        <v>152</v>
      </c>
      <c r="R116" s="85" t="s">
        <v>153</v>
      </c>
      <c r="S116" s="85" t="s">
        <v>154</v>
      </c>
      <c r="T116" s="86" t="s">
        <v>155</v>
      </c>
      <c r="U116" s="142"/>
      <c r="V116" s="142"/>
      <c r="W116" s="142"/>
      <c r="X116" s="142"/>
      <c r="Y116" s="142"/>
      <c r="Z116" s="142"/>
      <c r="AA116" s="142"/>
      <c r="AB116" s="142"/>
      <c r="AC116" s="142"/>
      <c r="AD116" s="142"/>
      <c r="AE116" s="142"/>
    </row>
    <row r="117" s="2" customFormat="1" ht="22.8" customHeight="1">
      <c r="A117" s="36"/>
      <c r="B117" s="37"/>
      <c r="C117" s="91" t="s">
        <v>156</v>
      </c>
      <c r="D117" s="36"/>
      <c r="E117" s="36"/>
      <c r="F117" s="36"/>
      <c r="G117" s="36"/>
      <c r="H117" s="36"/>
      <c r="I117" s="36"/>
      <c r="J117" s="149">
        <f>BK117</f>
        <v>0</v>
      </c>
      <c r="K117" s="36"/>
      <c r="L117" s="37"/>
      <c r="M117" s="87"/>
      <c r="N117" s="71"/>
      <c r="O117" s="88"/>
      <c r="P117" s="150">
        <f>P118</f>
        <v>0</v>
      </c>
      <c r="Q117" s="88"/>
      <c r="R117" s="150">
        <f>R118</f>
        <v>0</v>
      </c>
      <c r="S117" s="88"/>
      <c r="T117" s="15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7" t="s">
        <v>78</v>
      </c>
      <c r="AU117" s="17" t="s">
        <v>142</v>
      </c>
      <c r="BK117" s="152">
        <f>BK118</f>
        <v>0</v>
      </c>
    </row>
    <row r="118" s="11" customFormat="1" ht="25.92" customHeight="1">
      <c r="A118" s="11"/>
      <c r="B118" s="153"/>
      <c r="C118" s="11"/>
      <c r="D118" s="154" t="s">
        <v>78</v>
      </c>
      <c r="E118" s="155" t="s">
        <v>157</v>
      </c>
      <c r="F118" s="155" t="s">
        <v>158</v>
      </c>
      <c r="G118" s="11"/>
      <c r="H118" s="11"/>
      <c r="I118" s="156"/>
      <c r="J118" s="157">
        <f>BK118</f>
        <v>0</v>
      </c>
      <c r="K118" s="11"/>
      <c r="L118" s="153"/>
      <c r="M118" s="158"/>
      <c r="N118" s="159"/>
      <c r="O118" s="159"/>
      <c r="P118" s="160">
        <f>SUM(P119:P144)</f>
        <v>0</v>
      </c>
      <c r="Q118" s="159"/>
      <c r="R118" s="160">
        <f>SUM(R119:R144)</f>
        <v>0</v>
      </c>
      <c r="S118" s="159"/>
      <c r="T118" s="161">
        <f>SUM(T119:T144)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54" t="s">
        <v>159</v>
      </c>
      <c r="AT118" s="162" t="s">
        <v>78</v>
      </c>
      <c r="AU118" s="162" t="s">
        <v>79</v>
      </c>
      <c r="AY118" s="154" t="s">
        <v>160</v>
      </c>
      <c r="BK118" s="163">
        <f>SUM(BK119:BK144)</f>
        <v>0</v>
      </c>
    </row>
    <row r="119" s="2" customFormat="1" ht="16.5" customHeight="1">
      <c r="A119" s="36"/>
      <c r="B119" s="164"/>
      <c r="C119" s="165" t="s">
        <v>87</v>
      </c>
      <c r="D119" s="165" t="s">
        <v>161</v>
      </c>
      <c r="E119" s="166" t="s">
        <v>192</v>
      </c>
      <c r="F119" s="167" t="s">
        <v>193</v>
      </c>
      <c r="G119" s="168" t="s">
        <v>164</v>
      </c>
      <c r="H119" s="169">
        <v>1</v>
      </c>
      <c r="I119" s="170"/>
      <c r="J119" s="171">
        <f>ROUND(I119*H119,2)</f>
        <v>0</v>
      </c>
      <c r="K119" s="172"/>
      <c r="L119" s="37"/>
      <c r="M119" s="173" t="s">
        <v>1</v>
      </c>
      <c r="N119" s="174" t="s">
        <v>44</v>
      </c>
      <c r="O119" s="75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77" t="s">
        <v>165</v>
      </c>
      <c r="AT119" s="177" t="s">
        <v>161</v>
      </c>
      <c r="AU119" s="177" t="s">
        <v>87</v>
      </c>
      <c r="AY119" s="17" t="s">
        <v>160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17" t="s">
        <v>87</v>
      </c>
      <c r="BK119" s="178">
        <f>ROUND(I119*H119,2)</f>
        <v>0</v>
      </c>
      <c r="BL119" s="17" t="s">
        <v>165</v>
      </c>
      <c r="BM119" s="177" t="s">
        <v>194</v>
      </c>
    </row>
    <row r="120" s="2" customFormat="1">
      <c r="A120" s="36"/>
      <c r="B120" s="37"/>
      <c r="C120" s="36"/>
      <c r="D120" s="179" t="s">
        <v>167</v>
      </c>
      <c r="E120" s="36"/>
      <c r="F120" s="180" t="s">
        <v>195</v>
      </c>
      <c r="G120" s="36"/>
      <c r="H120" s="36"/>
      <c r="I120" s="181"/>
      <c r="J120" s="36"/>
      <c r="K120" s="36"/>
      <c r="L120" s="37"/>
      <c r="M120" s="182"/>
      <c r="N120" s="183"/>
      <c r="O120" s="75"/>
      <c r="P120" s="75"/>
      <c r="Q120" s="75"/>
      <c r="R120" s="75"/>
      <c r="S120" s="75"/>
      <c r="T120" s="7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167</v>
      </c>
      <c r="AU120" s="17" t="s">
        <v>87</v>
      </c>
    </row>
    <row r="121" s="2" customFormat="1">
      <c r="A121" s="36"/>
      <c r="B121" s="37"/>
      <c r="C121" s="36"/>
      <c r="D121" s="179" t="s">
        <v>168</v>
      </c>
      <c r="E121" s="36"/>
      <c r="F121" s="184" t="s">
        <v>196</v>
      </c>
      <c r="G121" s="36"/>
      <c r="H121" s="36"/>
      <c r="I121" s="181"/>
      <c r="J121" s="36"/>
      <c r="K121" s="36"/>
      <c r="L121" s="37"/>
      <c r="M121" s="182"/>
      <c r="N121" s="183"/>
      <c r="O121" s="75"/>
      <c r="P121" s="75"/>
      <c r="Q121" s="75"/>
      <c r="R121" s="75"/>
      <c r="S121" s="75"/>
      <c r="T121" s="7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168</v>
      </c>
      <c r="AU121" s="17" t="s">
        <v>87</v>
      </c>
    </row>
    <row r="122" s="2" customFormat="1">
      <c r="A122" s="36"/>
      <c r="B122" s="37"/>
      <c r="C122" s="36"/>
      <c r="D122" s="179" t="s">
        <v>175</v>
      </c>
      <c r="E122" s="36"/>
      <c r="F122" s="184" t="s">
        <v>197</v>
      </c>
      <c r="G122" s="36"/>
      <c r="H122" s="36"/>
      <c r="I122" s="181"/>
      <c r="J122" s="36"/>
      <c r="K122" s="36"/>
      <c r="L122" s="37"/>
      <c r="M122" s="182"/>
      <c r="N122" s="183"/>
      <c r="O122" s="75"/>
      <c r="P122" s="75"/>
      <c r="Q122" s="75"/>
      <c r="R122" s="75"/>
      <c r="S122" s="75"/>
      <c r="T122" s="7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175</v>
      </c>
      <c r="AU122" s="17" t="s">
        <v>87</v>
      </c>
    </row>
    <row r="123" s="12" customFormat="1">
      <c r="A123" s="12"/>
      <c r="B123" s="185"/>
      <c r="C123" s="12"/>
      <c r="D123" s="179" t="s">
        <v>170</v>
      </c>
      <c r="E123" s="186" t="s">
        <v>1</v>
      </c>
      <c r="F123" s="187" t="s">
        <v>184</v>
      </c>
      <c r="G123" s="12"/>
      <c r="H123" s="188">
        <v>1</v>
      </c>
      <c r="I123" s="189"/>
      <c r="J123" s="12"/>
      <c r="K123" s="12"/>
      <c r="L123" s="185"/>
      <c r="M123" s="190"/>
      <c r="N123" s="191"/>
      <c r="O123" s="191"/>
      <c r="P123" s="191"/>
      <c r="Q123" s="191"/>
      <c r="R123" s="191"/>
      <c r="S123" s="191"/>
      <c r="T123" s="19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186" t="s">
        <v>170</v>
      </c>
      <c r="AU123" s="186" t="s">
        <v>87</v>
      </c>
      <c r="AV123" s="12" t="s">
        <v>89</v>
      </c>
      <c r="AW123" s="12" t="s">
        <v>33</v>
      </c>
      <c r="AX123" s="12" t="s">
        <v>87</v>
      </c>
      <c r="AY123" s="186" t="s">
        <v>160</v>
      </c>
    </row>
    <row r="124" s="2" customFormat="1" ht="16.5" customHeight="1">
      <c r="A124" s="36"/>
      <c r="B124" s="164"/>
      <c r="C124" s="165" t="s">
        <v>89</v>
      </c>
      <c r="D124" s="165" t="s">
        <v>161</v>
      </c>
      <c r="E124" s="166" t="s">
        <v>198</v>
      </c>
      <c r="F124" s="167" t="s">
        <v>199</v>
      </c>
      <c r="G124" s="168" t="s">
        <v>164</v>
      </c>
      <c r="H124" s="169">
        <v>1</v>
      </c>
      <c r="I124" s="170"/>
      <c r="J124" s="171">
        <f>ROUND(I124*H124,2)</f>
        <v>0</v>
      </c>
      <c r="K124" s="172"/>
      <c r="L124" s="37"/>
      <c r="M124" s="173" t="s">
        <v>1</v>
      </c>
      <c r="N124" s="174" t="s">
        <v>44</v>
      </c>
      <c r="O124" s="75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77" t="s">
        <v>165</v>
      </c>
      <c r="AT124" s="177" t="s">
        <v>161</v>
      </c>
      <c r="AU124" s="177" t="s">
        <v>87</v>
      </c>
      <c r="AY124" s="17" t="s">
        <v>160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17" t="s">
        <v>87</v>
      </c>
      <c r="BK124" s="178">
        <f>ROUND(I124*H124,2)</f>
        <v>0</v>
      </c>
      <c r="BL124" s="17" t="s">
        <v>165</v>
      </c>
      <c r="BM124" s="177" t="s">
        <v>200</v>
      </c>
    </row>
    <row r="125" s="2" customFormat="1">
      <c r="A125" s="36"/>
      <c r="B125" s="37"/>
      <c r="C125" s="36"/>
      <c r="D125" s="179" t="s">
        <v>167</v>
      </c>
      <c r="E125" s="36"/>
      <c r="F125" s="180" t="s">
        <v>199</v>
      </c>
      <c r="G125" s="36"/>
      <c r="H125" s="36"/>
      <c r="I125" s="181"/>
      <c r="J125" s="36"/>
      <c r="K125" s="36"/>
      <c r="L125" s="37"/>
      <c r="M125" s="182"/>
      <c r="N125" s="183"/>
      <c r="O125" s="75"/>
      <c r="P125" s="75"/>
      <c r="Q125" s="75"/>
      <c r="R125" s="75"/>
      <c r="S125" s="75"/>
      <c r="T125" s="7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167</v>
      </c>
      <c r="AU125" s="17" t="s">
        <v>87</v>
      </c>
    </row>
    <row r="126" s="2" customFormat="1">
      <c r="A126" s="36"/>
      <c r="B126" s="37"/>
      <c r="C126" s="36"/>
      <c r="D126" s="179" t="s">
        <v>168</v>
      </c>
      <c r="E126" s="36"/>
      <c r="F126" s="184" t="s">
        <v>183</v>
      </c>
      <c r="G126" s="36"/>
      <c r="H126" s="36"/>
      <c r="I126" s="181"/>
      <c r="J126" s="36"/>
      <c r="K126" s="36"/>
      <c r="L126" s="37"/>
      <c r="M126" s="182"/>
      <c r="N126" s="183"/>
      <c r="O126" s="75"/>
      <c r="P126" s="75"/>
      <c r="Q126" s="75"/>
      <c r="R126" s="75"/>
      <c r="S126" s="75"/>
      <c r="T126" s="7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168</v>
      </c>
      <c r="AU126" s="17" t="s">
        <v>87</v>
      </c>
    </row>
    <row r="127" s="12" customFormat="1">
      <c r="A127" s="12"/>
      <c r="B127" s="185"/>
      <c r="C127" s="12"/>
      <c r="D127" s="179" t="s">
        <v>170</v>
      </c>
      <c r="E127" s="186" t="s">
        <v>1</v>
      </c>
      <c r="F127" s="187" t="s">
        <v>184</v>
      </c>
      <c r="G127" s="12"/>
      <c r="H127" s="188">
        <v>1</v>
      </c>
      <c r="I127" s="189"/>
      <c r="J127" s="12"/>
      <c r="K127" s="12"/>
      <c r="L127" s="185"/>
      <c r="M127" s="190"/>
      <c r="N127" s="191"/>
      <c r="O127" s="191"/>
      <c r="P127" s="191"/>
      <c r="Q127" s="191"/>
      <c r="R127" s="191"/>
      <c r="S127" s="191"/>
      <c r="T127" s="19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6" t="s">
        <v>170</v>
      </c>
      <c r="AU127" s="186" t="s">
        <v>87</v>
      </c>
      <c r="AV127" s="12" t="s">
        <v>89</v>
      </c>
      <c r="AW127" s="12" t="s">
        <v>33</v>
      </c>
      <c r="AX127" s="12" t="s">
        <v>87</v>
      </c>
      <c r="AY127" s="186" t="s">
        <v>160</v>
      </c>
    </row>
    <row r="128" s="2" customFormat="1" ht="24.15" customHeight="1">
      <c r="A128" s="36"/>
      <c r="B128" s="164"/>
      <c r="C128" s="165" t="s">
        <v>178</v>
      </c>
      <c r="D128" s="165" t="s">
        <v>161</v>
      </c>
      <c r="E128" s="166" t="s">
        <v>201</v>
      </c>
      <c r="F128" s="167" t="s">
        <v>202</v>
      </c>
      <c r="G128" s="168" t="s">
        <v>164</v>
      </c>
      <c r="H128" s="169">
        <v>1</v>
      </c>
      <c r="I128" s="170"/>
      <c r="J128" s="171">
        <f>ROUND(I128*H128,2)</f>
        <v>0</v>
      </c>
      <c r="K128" s="172"/>
      <c r="L128" s="37"/>
      <c r="M128" s="173" t="s">
        <v>1</v>
      </c>
      <c r="N128" s="174" t="s">
        <v>44</v>
      </c>
      <c r="O128" s="75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7" t="s">
        <v>165</v>
      </c>
      <c r="AT128" s="177" t="s">
        <v>161</v>
      </c>
      <c r="AU128" s="177" t="s">
        <v>87</v>
      </c>
      <c r="AY128" s="17" t="s">
        <v>160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7" t="s">
        <v>87</v>
      </c>
      <c r="BK128" s="178">
        <f>ROUND(I128*H128,2)</f>
        <v>0</v>
      </c>
      <c r="BL128" s="17" t="s">
        <v>165</v>
      </c>
      <c r="BM128" s="177" t="s">
        <v>203</v>
      </c>
    </row>
    <row r="129" s="2" customFormat="1">
      <c r="A129" s="36"/>
      <c r="B129" s="37"/>
      <c r="C129" s="36"/>
      <c r="D129" s="179" t="s">
        <v>167</v>
      </c>
      <c r="E129" s="36"/>
      <c r="F129" s="180" t="s">
        <v>202</v>
      </c>
      <c r="G129" s="36"/>
      <c r="H129" s="36"/>
      <c r="I129" s="181"/>
      <c r="J129" s="36"/>
      <c r="K129" s="36"/>
      <c r="L129" s="37"/>
      <c r="M129" s="182"/>
      <c r="N129" s="183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167</v>
      </c>
      <c r="AU129" s="17" t="s">
        <v>87</v>
      </c>
    </row>
    <row r="130" s="2" customFormat="1">
      <c r="A130" s="36"/>
      <c r="B130" s="37"/>
      <c r="C130" s="36"/>
      <c r="D130" s="179" t="s">
        <v>168</v>
      </c>
      <c r="E130" s="36"/>
      <c r="F130" s="184" t="s">
        <v>183</v>
      </c>
      <c r="G130" s="36"/>
      <c r="H130" s="36"/>
      <c r="I130" s="181"/>
      <c r="J130" s="36"/>
      <c r="K130" s="36"/>
      <c r="L130" s="37"/>
      <c r="M130" s="182"/>
      <c r="N130" s="183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168</v>
      </c>
      <c r="AU130" s="17" t="s">
        <v>87</v>
      </c>
    </row>
    <row r="131" s="2" customFormat="1">
      <c r="A131" s="36"/>
      <c r="B131" s="37"/>
      <c r="C131" s="36"/>
      <c r="D131" s="179" t="s">
        <v>175</v>
      </c>
      <c r="E131" s="36"/>
      <c r="F131" s="184" t="s">
        <v>204</v>
      </c>
      <c r="G131" s="36"/>
      <c r="H131" s="36"/>
      <c r="I131" s="181"/>
      <c r="J131" s="36"/>
      <c r="K131" s="36"/>
      <c r="L131" s="37"/>
      <c r="M131" s="182"/>
      <c r="N131" s="183"/>
      <c r="O131" s="75"/>
      <c r="P131" s="75"/>
      <c r="Q131" s="75"/>
      <c r="R131" s="75"/>
      <c r="S131" s="75"/>
      <c r="T131" s="7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7" t="s">
        <v>175</v>
      </c>
      <c r="AU131" s="17" t="s">
        <v>87</v>
      </c>
    </row>
    <row r="132" s="12" customFormat="1">
      <c r="A132" s="12"/>
      <c r="B132" s="185"/>
      <c r="C132" s="12"/>
      <c r="D132" s="179" t="s">
        <v>170</v>
      </c>
      <c r="E132" s="186" t="s">
        <v>1</v>
      </c>
      <c r="F132" s="187" t="s">
        <v>184</v>
      </c>
      <c r="G132" s="12"/>
      <c r="H132" s="188">
        <v>1</v>
      </c>
      <c r="I132" s="189"/>
      <c r="J132" s="12"/>
      <c r="K132" s="12"/>
      <c r="L132" s="185"/>
      <c r="M132" s="190"/>
      <c r="N132" s="191"/>
      <c r="O132" s="191"/>
      <c r="P132" s="191"/>
      <c r="Q132" s="191"/>
      <c r="R132" s="191"/>
      <c r="S132" s="191"/>
      <c r="T132" s="19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186" t="s">
        <v>170</v>
      </c>
      <c r="AU132" s="186" t="s">
        <v>87</v>
      </c>
      <c r="AV132" s="12" t="s">
        <v>89</v>
      </c>
      <c r="AW132" s="12" t="s">
        <v>33</v>
      </c>
      <c r="AX132" s="12" t="s">
        <v>87</v>
      </c>
      <c r="AY132" s="186" t="s">
        <v>160</v>
      </c>
    </row>
    <row r="133" s="2" customFormat="1" ht="16.5" customHeight="1">
      <c r="A133" s="36"/>
      <c r="B133" s="164"/>
      <c r="C133" s="165" t="s">
        <v>159</v>
      </c>
      <c r="D133" s="165" t="s">
        <v>161</v>
      </c>
      <c r="E133" s="166" t="s">
        <v>205</v>
      </c>
      <c r="F133" s="167" t="s">
        <v>206</v>
      </c>
      <c r="G133" s="168" t="s">
        <v>164</v>
      </c>
      <c r="H133" s="169">
        <v>1</v>
      </c>
      <c r="I133" s="170"/>
      <c r="J133" s="171">
        <f>ROUND(I133*H133,2)</f>
        <v>0</v>
      </c>
      <c r="K133" s="172"/>
      <c r="L133" s="37"/>
      <c r="M133" s="173" t="s">
        <v>1</v>
      </c>
      <c r="N133" s="174" t="s">
        <v>44</v>
      </c>
      <c r="O133" s="75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7" t="s">
        <v>165</v>
      </c>
      <c r="AT133" s="177" t="s">
        <v>161</v>
      </c>
      <c r="AU133" s="177" t="s">
        <v>87</v>
      </c>
      <c r="AY133" s="17" t="s">
        <v>160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7" t="s">
        <v>87</v>
      </c>
      <c r="BK133" s="178">
        <f>ROUND(I133*H133,2)</f>
        <v>0</v>
      </c>
      <c r="BL133" s="17" t="s">
        <v>165</v>
      </c>
      <c r="BM133" s="177" t="s">
        <v>207</v>
      </c>
    </row>
    <row r="134" s="2" customFormat="1">
      <c r="A134" s="36"/>
      <c r="B134" s="37"/>
      <c r="C134" s="36"/>
      <c r="D134" s="179" t="s">
        <v>167</v>
      </c>
      <c r="E134" s="36"/>
      <c r="F134" s="180" t="s">
        <v>206</v>
      </c>
      <c r="G134" s="36"/>
      <c r="H134" s="36"/>
      <c r="I134" s="181"/>
      <c r="J134" s="36"/>
      <c r="K134" s="36"/>
      <c r="L134" s="37"/>
      <c r="M134" s="182"/>
      <c r="N134" s="183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167</v>
      </c>
      <c r="AU134" s="17" t="s">
        <v>87</v>
      </c>
    </row>
    <row r="135" s="2" customFormat="1">
      <c r="A135" s="36"/>
      <c r="B135" s="37"/>
      <c r="C135" s="36"/>
      <c r="D135" s="179" t="s">
        <v>168</v>
      </c>
      <c r="E135" s="36"/>
      <c r="F135" s="184" t="s">
        <v>208</v>
      </c>
      <c r="G135" s="36"/>
      <c r="H135" s="36"/>
      <c r="I135" s="181"/>
      <c r="J135" s="36"/>
      <c r="K135" s="36"/>
      <c r="L135" s="37"/>
      <c r="M135" s="182"/>
      <c r="N135" s="183"/>
      <c r="O135" s="75"/>
      <c r="P135" s="75"/>
      <c r="Q135" s="75"/>
      <c r="R135" s="75"/>
      <c r="S135" s="75"/>
      <c r="T135" s="7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7" t="s">
        <v>168</v>
      </c>
      <c r="AU135" s="17" t="s">
        <v>87</v>
      </c>
    </row>
    <row r="136" s="12" customFormat="1">
      <c r="A136" s="12"/>
      <c r="B136" s="185"/>
      <c r="C136" s="12"/>
      <c r="D136" s="179" t="s">
        <v>170</v>
      </c>
      <c r="E136" s="186" t="s">
        <v>1</v>
      </c>
      <c r="F136" s="187" t="s">
        <v>209</v>
      </c>
      <c r="G136" s="12"/>
      <c r="H136" s="188">
        <v>1</v>
      </c>
      <c r="I136" s="189"/>
      <c r="J136" s="12"/>
      <c r="K136" s="12"/>
      <c r="L136" s="185"/>
      <c r="M136" s="190"/>
      <c r="N136" s="191"/>
      <c r="O136" s="191"/>
      <c r="P136" s="191"/>
      <c r="Q136" s="191"/>
      <c r="R136" s="191"/>
      <c r="S136" s="191"/>
      <c r="T136" s="19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6" t="s">
        <v>170</v>
      </c>
      <c r="AU136" s="186" t="s">
        <v>87</v>
      </c>
      <c r="AV136" s="12" t="s">
        <v>89</v>
      </c>
      <c r="AW136" s="12" t="s">
        <v>33</v>
      </c>
      <c r="AX136" s="12" t="s">
        <v>87</v>
      </c>
      <c r="AY136" s="186" t="s">
        <v>160</v>
      </c>
    </row>
    <row r="137" s="2" customFormat="1" ht="24.15" customHeight="1">
      <c r="A137" s="36"/>
      <c r="B137" s="164"/>
      <c r="C137" s="165" t="s">
        <v>210</v>
      </c>
      <c r="D137" s="165" t="s">
        <v>161</v>
      </c>
      <c r="E137" s="166" t="s">
        <v>211</v>
      </c>
      <c r="F137" s="167" t="s">
        <v>212</v>
      </c>
      <c r="G137" s="168" t="s">
        <v>164</v>
      </c>
      <c r="H137" s="169">
        <v>1</v>
      </c>
      <c r="I137" s="170"/>
      <c r="J137" s="171">
        <f>ROUND(I137*H137,2)</f>
        <v>0</v>
      </c>
      <c r="K137" s="172"/>
      <c r="L137" s="37"/>
      <c r="M137" s="173" t="s">
        <v>1</v>
      </c>
      <c r="N137" s="174" t="s">
        <v>44</v>
      </c>
      <c r="O137" s="75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7" t="s">
        <v>165</v>
      </c>
      <c r="AT137" s="177" t="s">
        <v>161</v>
      </c>
      <c r="AU137" s="177" t="s">
        <v>87</v>
      </c>
      <c r="AY137" s="17" t="s">
        <v>160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7" t="s">
        <v>87</v>
      </c>
      <c r="BK137" s="178">
        <f>ROUND(I137*H137,2)</f>
        <v>0</v>
      </c>
      <c r="BL137" s="17" t="s">
        <v>165</v>
      </c>
      <c r="BM137" s="177" t="s">
        <v>213</v>
      </c>
    </row>
    <row r="138" s="2" customFormat="1">
      <c r="A138" s="36"/>
      <c r="B138" s="37"/>
      <c r="C138" s="36"/>
      <c r="D138" s="179" t="s">
        <v>167</v>
      </c>
      <c r="E138" s="36"/>
      <c r="F138" s="180" t="s">
        <v>212</v>
      </c>
      <c r="G138" s="36"/>
      <c r="H138" s="36"/>
      <c r="I138" s="181"/>
      <c r="J138" s="36"/>
      <c r="K138" s="36"/>
      <c r="L138" s="37"/>
      <c r="M138" s="182"/>
      <c r="N138" s="183"/>
      <c r="O138" s="75"/>
      <c r="P138" s="75"/>
      <c r="Q138" s="75"/>
      <c r="R138" s="75"/>
      <c r="S138" s="75"/>
      <c r="T138" s="7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7" t="s">
        <v>167</v>
      </c>
      <c r="AU138" s="17" t="s">
        <v>87</v>
      </c>
    </row>
    <row r="139" s="2" customFormat="1">
      <c r="A139" s="36"/>
      <c r="B139" s="37"/>
      <c r="C139" s="36"/>
      <c r="D139" s="179" t="s">
        <v>168</v>
      </c>
      <c r="E139" s="36"/>
      <c r="F139" s="184" t="s">
        <v>183</v>
      </c>
      <c r="G139" s="36"/>
      <c r="H139" s="36"/>
      <c r="I139" s="181"/>
      <c r="J139" s="36"/>
      <c r="K139" s="36"/>
      <c r="L139" s="37"/>
      <c r="M139" s="182"/>
      <c r="N139" s="183"/>
      <c r="O139" s="75"/>
      <c r="P139" s="75"/>
      <c r="Q139" s="75"/>
      <c r="R139" s="75"/>
      <c r="S139" s="75"/>
      <c r="T139" s="7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168</v>
      </c>
      <c r="AU139" s="17" t="s">
        <v>87</v>
      </c>
    </row>
    <row r="140" s="12" customFormat="1">
      <c r="A140" s="12"/>
      <c r="B140" s="185"/>
      <c r="C140" s="12"/>
      <c r="D140" s="179" t="s">
        <v>170</v>
      </c>
      <c r="E140" s="186" t="s">
        <v>1</v>
      </c>
      <c r="F140" s="187" t="s">
        <v>214</v>
      </c>
      <c r="G140" s="12"/>
      <c r="H140" s="188">
        <v>1</v>
      </c>
      <c r="I140" s="189"/>
      <c r="J140" s="12"/>
      <c r="K140" s="12"/>
      <c r="L140" s="185"/>
      <c r="M140" s="190"/>
      <c r="N140" s="191"/>
      <c r="O140" s="191"/>
      <c r="P140" s="191"/>
      <c r="Q140" s="191"/>
      <c r="R140" s="191"/>
      <c r="S140" s="191"/>
      <c r="T140" s="19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86" t="s">
        <v>170</v>
      </c>
      <c r="AU140" s="186" t="s">
        <v>87</v>
      </c>
      <c r="AV140" s="12" t="s">
        <v>89</v>
      </c>
      <c r="AW140" s="12" t="s">
        <v>33</v>
      </c>
      <c r="AX140" s="12" t="s">
        <v>87</v>
      </c>
      <c r="AY140" s="186" t="s">
        <v>160</v>
      </c>
    </row>
    <row r="141" s="2" customFormat="1" ht="16.5" customHeight="1">
      <c r="A141" s="36"/>
      <c r="B141" s="164"/>
      <c r="C141" s="165" t="s">
        <v>215</v>
      </c>
      <c r="D141" s="165" t="s">
        <v>161</v>
      </c>
      <c r="E141" s="166" t="s">
        <v>216</v>
      </c>
      <c r="F141" s="167" t="s">
        <v>217</v>
      </c>
      <c r="G141" s="168" t="s">
        <v>164</v>
      </c>
      <c r="H141" s="169">
        <v>2</v>
      </c>
      <c r="I141" s="170"/>
      <c r="J141" s="171">
        <f>ROUND(I141*H141,2)</f>
        <v>0</v>
      </c>
      <c r="K141" s="172"/>
      <c r="L141" s="37"/>
      <c r="M141" s="173" t="s">
        <v>1</v>
      </c>
      <c r="N141" s="174" t="s">
        <v>44</v>
      </c>
      <c r="O141" s="75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7" t="s">
        <v>165</v>
      </c>
      <c r="AT141" s="177" t="s">
        <v>161</v>
      </c>
      <c r="AU141" s="177" t="s">
        <v>87</v>
      </c>
      <c r="AY141" s="17" t="s">
        <v>160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7" t="s">
        <v>87</v>
      </c>
      <c r="BK141" s="178">
        <f>ROUND(I141*H141,2)</f>
        <v>0</v>
      </c>
      <c r="BL141" s="17" t="s">
        <v>165</v>
      </c>
      <c r="BM141" s="177" t="s">
        <v>218</v>
      </c>
    </row>
    <row r="142" s="2" customFormat="1">
      <c r="A142" s="36"/>
      <c r="B142" s="37"/>
      <c r="C142" s="36"/>
      <c r="D142" s="179" t="s">
        <v>167</v>
      </c>
      <c r="E142" s="36"/>
      <c r="F142" s="180" t="s">
        <v>219</v>
      </c>
      <c r="G142" s="36"/>
      <c r="H142" s="36"/>
      <c r="I142" s="181"/>
      <c r="J142" s="36"/>
      <c r="K142" s="36"/>
      <c r="L142" s="37"/>
      <c r="M142" s="182"/>
      <c r="N142" s="183"/>
      <c r="O142" s="75"/>
      <c r="P142" s="75"/>
      <c r="Q142" s="75"/>
      <c r="R142" s="75"/>
      <c r="S142" s="75"/>
      <c r="T142" s="7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7" t="s">
        <v>167</v>
      </c>
      <c r="AU142" s="17" t="s">
        <v>87</v>
      </c>
    </row>
    <row r="143" s="2" customFormat="1">
      <c r="A143" s="36"/>
      <c r="B143" s="37"/>
      <c r="C143" s="36"/>
      <c r="D143" s="179" t="s">
        <v>168</v>
      </c>
      <c r="E143" s="36"/>
      <c r="F143" s="184" t="s">
        <v>220</v>
      </c>
      <c r="G143" s="36"/>
      <c r="H143" s="36"/>
      <c r="I143" s="181"/>
      <c r="J143" s="36"/>
      <c r="K143" s="36"/>
      <c r="L143" s="37"/>
      <c r="M143" s="182"/>
      <c r="N143" s="183"/>
      <c r="O143" s="75"/>
      <c r="P143" s="75"/>
      <c r="Q143" s="75"/>
      <c r="R143" s="75"/>
      <c r="S143" s="75"/>
      <c r="T143" s="7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7" t="s">
        <v>168</v>
      </c>
      <c r="AU143" s="17" t="s">
        <v>87</v>
      </c>
    </row>
    <row r="144" s="12" customFormat="1">
      <c r="A144" s="12"/>
      <c r="B144" s="185"/>
      <c r="C144" s="12"/>
      <c r="D144" s="179" t="s">
        <v>170</v>
      </c>
      <c r="E144" s="186" t="s">
        <v>1</v>
      </c>
      <c r="F144" s="187" t="s">
        <v>221</v>
      </c>
      <c r="G144" s="12"/>
      <c r="H144" s="188">
        <v>2</v>
      </c>
      <c r="I144" s="189"/>
      <c r="J144" s="12"/>
      <c r="K144" s="12"/>
      <c r="L144" s="185"/>
      <c r="M144" s="193"/>
      <c r="N144" s="194"/>
      <c r="O144" s="194"/>
      <c r="P144" s="194"/>
      <c r="Q144" s="194"/>
      <c r="R144" s="194"/>
      <c r="S144" s="194"/>
      <c r="T144" s="195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186" t="s">
        <v>170</v>
      </c>
      <c r="AU144" s="186" t="s">
        <v>87</v>
      </c>
      <c r="AV144" s="12" t="s">
        <v>89</v>
      </c>
      <c r="AW144" s="12" t="s">
        <v>33</v>
      </c>
      <c r="AX144" s="12" t="s">
        <v>87</v>
      </c>
      <c r="AY144" s="186" t="s">
        <v>160</v>
      </c>
    </row>
    <row r="145" s="2" customFormat="1" ht="6.96" customHeight="1">
      <c r="A145" s="36"/>
      <c r="B145" s="58"/>
      <c r="C145" s="59"/>
      <c r="D145" s="59"/>
      <c r="E145" s="59"/>
      <c r="F145" s="59"/>
      <c r="G145" s="59"/>
      <c r="H145" s="59"/>
      <c r="I145" s="59"/>
      <c r="J145" s="59"/>
      <c r="K145" s="59"/>
      <c r="L145" s="37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autoFilter ref="C116:K14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37"/>
      <c r="C9" s="36"/>
      <c r="D9" s="36"/>
      <c r="E9" s="65" t="s">
        <v>222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ROUND(J117,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ROUND((SUM(BE117:BE144)),  2)</f>
        <v>0</v>
      </c>
      <c r="G33" s="36"/>
      <c r="H33" s="36"/>
      <c r="I33" s="126">
        <v>0.20999999999999999</v>
      </c>
      <c r="J33" s="125">
        <f>ROUND(((SUM(BE117:BE144))*I33),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ROUND((SUM(BF117:BF144)),  2)</f>
        <v>0</v>
      </c>
      <c r="G34" s="36"/>
      <c r="H34" s="36"/>
      <c r="I34" s="126">
        <v>0.12</v>
      </c>
      <c r="J34" s="125">
        <f>ROUND(((SUM(BF117:BF144))*I34),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ROUND((SUM(BG117:BG144)),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ROUND((SUM(BH117:BH144)),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ROUND((SUM(BI117:BI144)),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6"/>
      <c r="D87" s="36"/>
      <c r="E87" s="65" t="str">
        <f>E9</f>
        <v>SO 002.2 - Vedlejší rozpočtové náklady - SO 102 - Úsek 2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J117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143</v>
      </c>
      <c r="E97" s="140"/>
      <c r="F97" s="140"/>
      <c r="G97" s="140"/>
      <c r="H97" s="140"/>
      <c r="I97" s="140"/>
      <c r="J97" s="141">
        <f>J118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144</v>
      </c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119" t="str">
        <f>E7</f>
        <v>III/3489 Lípa - průtah, PD - Chodník a parkovací stání</v>
      </c>
      <c r="F107" s="30"/>
      <c r="G107" s="30"/>
      <c r="H107" s="30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136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30" customHeight="1">
      <c r="A109" s="36"/>
      <c r="B109" s="37"/>
      <c r="C109" s="36"/>
      <c r="D109" s="36"/>
      <c r="E109" s="65" t="str">
        <f>E9</f>
        <v>SO 002.2 - Vedlejší rozpočtové náklady - SO 102 - Úsek 2</v>
      </c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6"/>
      <c r="E111" s="36"/>
      <c r="F111" s="25" t="str">
        <f>F12</f>
        <v xml:space="preserve"> </v>
      </c>
      <c r="G111" s="36"/>
      <c r="H111" s="36"/>
      <c r="I111" s="30" t="s">
        <v>22</v>
      </c>
      <c r="J111" s="67" t="str">
        <f>IF(J12="","",J12)</f>
        <v>30. 9. 2024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6"/>
      <c r="E113" s="36"/>
      <c r="F113" s="25" t="str">
        <f>E15</f>
        <v>Obec Lípa</v>
      </c>
      <c r="G113" s="36"/>
      <c r="H113" s="36"/>
      <c r="I113" s="30" t="s">
        <v>32</v>
      </c>
      <c r="J113" s="34" t="str">
        <f>E21</f>
        <v xml:space="preserve"> 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30</v>
      </c>
      <c r="D114" s="36"/>
      <c r="E114" s="36"/>
      <c r="F114" s="25" t="str">
        <f>IF(E18="","",E18)</f>
        <v>Vyplň údaj</v>
      </c>
      <c r="G114" s="36"/>
      <c r="H114" s="36"/>
      <c r="I114" s="30" t="s">
        <v>34</v>
      </c>
      <c r="J114" s="34" t="str">
        <f>E24</f>
        <v>FORVIA CZ, s.r.o.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42"/>
      <c r="B116" s="143"/>
      <c r="C116" s="144" t="s">
        <v>145</v>
      </c>
      <c r="D116" s="145" t="s">
        <v>64</v>
      </c>
      <c r="E116" s="145" t="s">
        <v>60</v>
      </c>
      <c r="F116" s="145" t="s">
        <v>61</v>
      </c>
      <c r="G116" s="145" t="s">
        <v>146</v>
      </c>
      <c r="H116" s="145" t="s">
        <v>147</v>
      </c>
      <c r="I116" s="145" t="s">
        <v>148</v>
      </c>
      <c r="J116" s="146" t="s">
        <v>140</v>
      </c>
      <c r="K116" s="147" t="s">
        <v>149</v>
      </c>
      <c r="L116" s="148"/>
      <c r="M116" s="84" t="s">
        <v>1</v>
      </c>
      <c r="N116" s="85" t="s">
        <v>43</v>
      </c>
      <c r="O116" s="85" t="s">
        <v>150</v>
      </c>
      <c r="P116" s="85" t="s">
        <v>151</v>
      </c>
      <c r="Q116" s="85" t="s">
        <v>152</v>
      </c>
      <c r="R116" s="85" t="s">
        <v>153</v>
      </c>
      <c r="S116" s="85" t="s">
        <v>154</v>
      </c>
      <c r="T116" s="86" t="s">
        <v>155</v>
      </c>
      <c r="U116" s="142"/>
      <c r="V116" s="142"/>
      <c r="W116" s="142"/>
      <c r="X116" s="142"/>
      <c r="Y116" s="142"/>
      <c r="Z116" s="142"/>
      <c r="AA116" s="142"/>
      <c r="AB116" s="142"/>
      <c r="AC116" s="142"/>
      <c r="AD116" s="142"/>
      <c r="AE116" s="142"/>
    </row>
    <row r="117" s="2" customFormat="1" ht="22.8" customHeight="1">
      <c r="A117" s="36"/>
      <c r="B117" s="37"/>
      <c r="C117" s="91" t="s">
        <v>156</v>
      </c>
      <c r="D117" s="36"/>
      <c r="E117" s="36"/>
      <c r="F117" s="36"/>
      <c r="G117" s="36"/>
      <c r="H117" s="36"/>
      <c r="I117" s="36"/>
      <c r="J117" s="149">
        <f>BK117</f>
        <v>0</v>
      </c>
      <c r="K117" s="36"/>
      <c r="L117" s="37"/>
      <c r="M117" s="87"/>
      <c r="N117" s="71"/>
      <c r="O117" s="88"/>
      <c r="P117" s="150">
        <f>P118</f>
        <v>0</v>
      </c>
      <c r="Q117" s="88"/>
      <c r="R117" s="150">
        <f>R118</f>
        <v>0</v>
      </c>
      <c r="S117" s="88"/>
      <c r="T117" s="15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7" t="s">
        <v>78</v>
      </c>
      <c r="AU117" s="17" t="s">
        <v>142</v>
      </c>
      <c r="BK117" s="152">
        <f>BK118</f>
        <v>0</v>
      </c>
    </row>
    <row r="118" s="11" customFormat="1" ht="25.92" customHeight="1">
      <c r="A118" s="11"/>
      <c r="B118" s="153"/>
      <c r="C118" s="11"/>
      <c r="D118" s="154" t="s">
        <v>78</v>
      </c>
      <c r="E118" s="155" t="s">
        <v>157</v>
      </c>
      <c r="F118" s="155" t="s">
        <v>158</v>
      </c>
      <c r="G118" s="11"/>
      <c r="H118" s="11"/>
      <c r="I118" s="156"/>
      <c r="J118" s="157">
        <f>BK118</f>
        <v>0</v>
      </c>
      <c r="K118" s="11"/>
      <c r="L118" s="153"/>
      <c r="M118" s="158"/>
      <c r="N118" s="159"/>
      <c r="O118" s="159"/>
      <c r="P118" s="160">
        <f>SUM(P119:P144)</f>
        <v>0</v>
      </c>
      <c r="Q118" s="159"/>
      <c r="R118" s="160">
        <f>SUM(R119:R144)</f>
        <v>0</v>
      </c>
      <c r="S118" s="159"/>
      <c r="T118" s="161">
        <f>SUM(T119:T144)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54" t="s">
        <v>159</v>
      </c>
      <c r="AT118" s="162" t="s">
        <v>78</v>
      </c>
      <c r="AU118" s="162" t="s">
        <v>79</v>
      </c>
      <c r="AY118" s="154" t="s">
        <v>160</v>
      </c>
      <c r="BK118" s="163">
        <f>SUM(BK119:BK144)</f>
        <v>0</v>
      </c>
    </row>
    <row r="119" s="2" customFormat="1" ht="16.5" customHeight="1">
      <c r="A119" s="36"/>
      <c r="B119" s="164"/>
      <c r="C119" s="165" t="s">
        <v>87</v>
      </c>
      <c r="D119" s="165" t="s">
        <v>161</v>
      </c>
      <c r="E119" s="166" t="s">
        <v>192</v>
      </c>
      <c r="F119" s="167" t="s">
        <v>193</v>
      </c>
      <c r="G119" s="168" t="s">
        <v>164</v>
      </c>
      <c r="H119" s="169">
        <v>1</v>
      </c>
      <c r="I119" s="170"/>
      <c r="J119" s="171">
        <f>ROUND(I119*H119,2)</f>
        <v>0</v>
      </c>
      <c r="K119" s="172"/>
      <c r="L119" s="37"/>
      <c r="M119" s="173" t="s">
        <v>1</v>
      </c>
      <c r="N119" s="174" t="s">
        <v>44</v>
      </c>
      <c r="O119" s="75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77" t="s">
        <v>165</v>
      </c>
      <c r="AT119" s="177" t="s">
        <v>161</v>
      </c>
      <c r="AU119" s="177" t="s">
        <v>87</v>
      </c>
      <c r="AY119" s="17" t="s">
        <v>160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17" t="s">
        <v>87</v>
      </c>
      <c r="BK119" s="178">
        <f>ROUND(I119*H119,2)</f>
        <v>0</v>
      </c>
      <c r="BL119" s="17" t="s">
        <v>165</v>
      </c>
      <c r="BM119" s="177" t="s">
        <v>194</v>
      </c>
    </row>
    <row r="120" s="2" customFormat="1">
      <c r="A120" s="36"/>
      <c r="B120" s="37"/>
      <c r="C120" s="36"/>
      <c r="D120" s="179" t="s">
        <v>167</v>
      </c>
      <c r="E120" s="36"/>
      <c r="F120" s="180" t="s">
        <v>195</v>
      </c>
      <c r="G120" s="36"/>
      <c r="H120" s="36"/>
      <c r="I120" s="181"/>
      <c r="J120" s="36"/>
      <c r="K120" s="36"/>
      <c r="L120" s="37"/>
      <c r="M120" s="182"/>
      <c r="N120" s="183"/>
      <c r="O120" s="75"/>
      <c r="P120" s="75"/>
      <c r="Q120" s="75"/>
      <c r="R120" s="75"/>
      <c r="S120" s="75"/>
      <c r="T120" s="7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167</v>
      </c>
      <c r="AU120" s="17" t="s">
        <v>87</v>
      </c>
    </row>
    <row r="121" s="2" customFormat="1">
      <c r="A121" s="36"/>
      <c r="B121" s="37"/>
      <c r="C121" s="36"/>
      <c r="D121" s="179" t="s">
        <v>168</v>
      </c>
      <c r="E121" s="36"/>
      <c r="F121" s="184" t="s">
        <v>196</v>
      </c>
      <c r="G121" s="36"/>
      <c r="H121" s="36"/>
      <c r="I121" s="181"/>
      <c r="J121" s="36"/>
      <c r="K121" s="36"/>
      <c r="L121" s="37"/>
      <c r="M121" s="182"/>
      <c r="N121" s="183"/>
      <c r="O121" s="75"/>
      <c r="P121" s="75"/>
      <c r="Q121" s="75"/>
      <c r="R121" s="75"/>
      <c r="S121" s="75"/>
      <c r="T121" s="7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168</v>
      </c>
      <c r="AU121" s="17" t="s">
        <v>87</v>
      </c>
    </row>
    <row r="122" s="2" customFormat="1">
      <c r="A122" s="36"/>
      <c r="B122" s="37"/>
      <c r="C122" s="36"/>
      <c r="D122" s="179" t="s">
        <v>175</v>
      </c>
      <c r="E122" s="36"/>
      <c r="F122" s="184" t="s">
        <v>197</v>
      </c>
      <c r="G122" s="36"/>
      <c r="H122" s="36"/>
      <c r="I122" s="181"/>
      <c r="J122" s="36"/>
      <c r="K122" s="36"/>
      <c r="L122" s="37"/>
      <c r="M122" s="182"/>
      <c r="N122" s="183"/>
      <c r="O122" s="75"/>
      <c r="P122" s="75"/>
      <c r="Q122" s="75"/>
      <c r="R122" s="75"/>
      <c r="S122" s="75"/>
      <c r="T122" s="7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175</v>
      </c>
      <c r="AU122" s="17" t="s">
        <v>87</v>
      </c>
    </row>
    <row r="123" s="12" customFormat="1">
      <c r="A123" s="12"/>
      <c r="B123" s="185"/>
      <c r="C123" s="12"/>
      <c r="D123" s="179" t="s">
        <v>170</v>
      </c>
      <c r="E123" s="186" t="s">
        <v>1</v>
      </c>
      <c r="F123" s="187" t="s">
        <v>184</v>
      </c>
      <c r="G123" s="12"/>
      <c r="H123" s="188">
        <v>1</v>
      </c>
      <c r="I123" s="189"/>
      <c r="J123" s="12"/>
      <c r="K123" s="12"/>
      <c r="L123" s="185"/>
      <c r="M123" s="190"/>
      <c r="N123" s="191"/>
      <c r="O123" s="191"/>
      <c r="P123" s="191"/>
      <c r="Q123" s="191"/>
      <c r="R123" s="191"/>
      <c r="S123" s="191"/>
      <c r="T123" s="19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186" t="s">
        <v>170</v>
      </c>
      <c r="AU123" s="186" t="s">
        <v>87</v>
      </c>
      <c r="AV123" s="12" t="s">
        <v>89</v>
      </c>
      <c r="AW123" s="12" t="s">
        <v>33</v>
      </c>
      <c r="AX123" s="12" t="s">
        <v>87</v>
      </c>
      <c r="AY123" s="186" t="s">
        <v>160</v>
      </c>
    </row>
    <row r="124" s="2" customFormat="1" ht="16.5" customHeight="1">
      <c r="A124" s="36"/>
      <c r="B124" s="164"/>
      <c r="C124" s="165" t="s">
        <v>89</v>
      </c>
      <c r="D124" s="165" t="s">
        <v>161</v>
      </c>
      <c r="E124" s="166" t="s">
        <v>198</v>
      </c>
      <c r="F124" s="167" t="s">
        <v>199</v>
      </c>
      <c r="G124" s="168" t="s">
        <v>164</v>
      </c>
      <c r="H124" s="169">
        <v>1</v>
      </c>
      <c r="I124" s="170"/>
      <c r="J124" s="171">
        <f>ROUND(I124*H124,2)</f>
        <v>0</v>
      </c>
      <c r="K124" s="172"/>
      <c r="L124" s="37"/>
      <c r="M124" s="173" t="s">
        <v>1</v>
      </c>
      <c r="N124" s="174" t="s">
        <v>44</v>
      </c>
      <c r="O124" s="75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77" t="s">
        <v>165</v>
      </c>
      <c r="AT124" s="177" t="s">
        <v>161</v>
      </c>
      <c r="AU124" s="177" t="s">
        <v>87</v>
      </c>
      <c r="AY124" s="17" t="s">
        <v>160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17" t="s">
        <v>87</v>
      </c>
      <c r="BK124" s="178">
        <f>ROUND(I124*H124,2)</f>
        <v>0</v>
      </c>
      <c r="BL124" s="17" t="s">
        <v>165</v>
      </c>
      <c r="BM124" s="177" t="s">
        <v>200</v>
      </c>
    </row>
    <row r="125" s="2" customFormat="1">
      <c r="A125" s="36"/>
      <c r="B125" s="37"/>
      <c r="C125" s="36"/>
      <c r="D125" s="179" t="s">
        <v>167</v>
      </c>
      <c r="E125" s="36"/>
      <c r="F125" s="180" t="s">
        <v>199</v>
      </c>
      <c r="G125" s="36"/>
      <c r="H125" s="36"/>
      <c r="I125" s="181"/>
      <c r="J125" s="36"/>
      <c r="K125" s="36"/>
      <c r="L125" s="37"/>
      <c r="M125" s="182"/>
      <c r="N125" s="183"/>
      <c r="O125" s="75"/>
      <c r="P125" s="75"/>
      <c r="Q125" s="75"/>
      <c r="R125" s="75"/>
      <c r="S125" s="75"/>
      <c r="T125" s="7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167</v>
      </c>
      <c r="AU125" s="17" t="s">
        <v>87</v>
      </c>
    </row>
    <row r="126" s="2" customFormat="1">
      <c r="A126" s="36"/>
      <c r="B126" s="37"/>
      <c r="C126" s="36"/>
      <c r="D126" s="179" t="s">
        <v>168</v>
      </c>
      <c r="E126" s="36"/>
      <c r="F126" s="184" t="s">
        <v>183</v>
      </c>
      <c r="G126" s="36"/>
      <c r="H126" s="36"/>
      <c r="I126" s="181"/>
      <c r="J126" s="36"/>
      <c r="K126" s="36"/>
      <c r="L126" s="37"/>
      <c r="M126" s="182"/>
      <c r="N126" s="183"/>
      <c r="O126" s="75"/>
      <c r="P126" s="75"/>
      <c r="Q126" s="75"/>
      <c r="R126" s="75"/>
      <c r="S126" s="75"/>
      <c r="T126" s="7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168</v>
      </c>
      <c r="AU126" s="17" t="s">
        <v>87</v>
      </c>
    </row>
    <row r="127" s="12" customFormat="1">
      <c r="A127" s="12"/>
      <c r="B127" s="185"/>
      <c r="C127" s="12"/>
      <c r="D127" s="179" t="s">
        <v>170</v>
      </c>
      <c r="E127" s="186" t="s">
        <v>1</v>
      </c>
      <c r="F127" s="187" t="s">
        <v>184</v>
      </c>
      <c r="G127" s="12"/>
      <c r="H127" s="188">
        <v>1</v>
      </c>
      <c r="I127" s="189"/>
      <c r="J127" s="12"/>
      <c r="K127" s="12"/>
      <c r="L127" s="185"/>
      <c r="M127" s="190"/>
      <c r="N127" s="191"/>
      <c r="O127" s="191"/>
      <c r="P127" s="191"/>
      <c r="Q127" s="191"/>
      <c r="R127" s="191"/>
      <c r="S127" s="191"/>
      <c r="T127" s="19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6" t="s">
        <v>170</v>
      </c>
      <c r="AU127" s="186" t="s">
        <v>87</v>
      </c>
      <c r="AV127" s="12" t="s">
        <v>89</v>
      </c>
      <c r="AW127" s="12" t="s">
        <v>33</v>
      </c>
      <c r="AX127" s="12" t="s">
        <v>87</v>
      </c>
      <c r="AY127" s="186" t="s">
        <v>160</v>
      </c>
    </row>
    <row r="128" s="2" customFormat="1" ht="24.15" customHeight="1">
      <c r="A128" s="36"/>
      <c r="B128" s="164"/>
      <c r="C128" s="165" t="s">
        <v>178</v>
      </c>
      <c r="D128" s="165" t="s">
        <v>161</v>
      </c>
      <c r="E128" s="166" t="s">
        <v>201</v>
      </c>
      <c r="F128" s="167" t="s">
        <v>202</v>
      </c>
      <c r="G128" s="168" t="s">
        <v>164</v>
      </c>
      <c r="H128" s="169">
        <v>1</v>
      </c>
      <c r="I128" s="170"/>
      <c r="J128" s="171">
        <f>ROUND(I128*H128,2)</f>
        <v>0</v>
      </c>
      <c r="K128" s="172"/>
      <c r="L128" s="37"/>
      <c r="M128" s="173" t="s">
        <v>1</v>
      </c>
      <c r="N128" s="174" t="s">
        <v>44</v>
      </c>
      <c r="O128" s="75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7" t="s">
        <v>165</v>
      </c>
      <c r="AT128" s="177" t="s">
        <v>161</v>
      </c>
      <c r="AU128" s="177" t="s">
        <v>87</v>
      </c>
      <c r="AY128" s="17" t="s">
        <v>160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7" t="s">
        <v>87</v>
      </c>
      <c r="BK128" s="178">
        <f>ROUND(I128*H128,2)</f>
        <v>0</v>
      </c>
      <c r="BL128" s="17" t="s">
        <v>165</v>
      </c>
      <c r="BM128" s="177" t="s">
        <v>203</v>
      </c>
    </row>
    <row r="129" s="2" customFormat="1">
      <c r="A129" s="36"/>
      <c r="B129" s="37"/>
      <c r="C129" s="36"/>
      <c r="D129" s="179" t="s">
        <v>167</v>
      </c>
      <c r="E129" s="36"/>
      <c r="F129" s="180" t="s">
        <v>202</v>
      </c>
      <c r="G129" s="36"/>
      <c r="H129" s="36"/>
      <c r="I129" s="181"/>
      <c r="J129" s="36"/>
      <c r="K129" s="36"/>
      <c r="L129" s="37"/>
      <c r="M129" s="182"/>
      <c r="N129" s="183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167</v>
      </c>
      <c r="AU129" s="17" t="s">
        <v>87</v>
      </c>
    </row>
    <row r="130" s="2" customFormat="1">
      <c r="A130" s="36"/>
      <c r="B130" s="37"/>
      <c r="C130" s="36"/>
      <c r="D130" s="179" t="s">
        <v>168</v>
      </c>
      <c r="E130" s="36"/>
      <c r="F130" s="184" t="s">
        <v>183</v>
      </c>
      <c r="G130" s="36"/>
      <c r="H130" s="36"/>
      <c r="I130" s="181"/>
      <c r="J130" s="36"/>
      <c r="K130" s="36"/>
      <c r="L130" s="37"/>
      <c r="M130" s="182"/>
      <c r="N130" s="183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168</v>
      </c>
      <c r="AU130" s="17" t="s">
        <v>87</v>
      </c>
    </row>
    <row r="131" s="2" customFormat="1">
      <c r="A131" s="36"/>
      <c r="B131" s="37"/>
      <c r="C131" s="36"/>
      <c r="D131" s="179" t="s">
        <v>175</v>
      </c>
      <c r="E131" s="36"/>
      <c r="F131" s="184" t="s">
        <v>204</v>
      </c>
      <c r="G131" s="36"/>
      <c r="H131" s="36"/>
      <c r="I131" s="181"/>
      <c r="J131" s="36"/>
      <c r="K131" s="36"/>
      <c r="L131" s="37"/>
      <c r="M131" s="182"/>
      <c r="N131" s="183"/>
      <c r="O131" s="75"/>
      <c r="P131" s="75"/>
      <c r="Q131" s="75"/>
      <c r="R131" s="75"/>
      <c r="S131" s="75"/>
      <c r="T131" s="7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7" t="s">
        <v>175</v>
      </c>
      <c r="AU131" s="17" t="s">
        <v>87</v>
      </c>
    </row>
    <row r="132" s="12" customFormat="1">
      <c r="A132" s="12"/>
      <c r="B132" s="185"/>
      <c r="C132" s="12"/>
      <c r="D132" s="179" t="s">
        <v>170</v>
      </c>
      <c r="E132" s="186" t="s">
        <v>1</v>
      </c>
      <c r="F132" s="187" t="s">
        <v>184</v>
      </c>
      <c r="G132" s="12"/>
      <c r="H132" s="188">
        <v>1</v>
      </c>
      <c r="I132" s="189"/>
      <c r="J132" s="12"/>
      <c r="K132" s="12"/>
      <c r="L132" s="185"/>
      <c r="M132" s="190"/>
      <c r="N132" s="191"/>
      <c r="O132" s="191"/>
      <c r="P132" s="191"/>
      <c r="Q132" s="191"/>
      <c r="R132" s="191"/>
      <c r="S132" s="191"/>
      <c r="T132" s="19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186" t="s">
        <v>170</v>
      </c>
      <c r="AU132" s="186" t="s">
        <v>87</v>
      </c>
      <c r="AV132" s="12" t="s">
        <v>89</v>
      </c>
      <c r="AW132" s="12" t="s">
        <v>33</v>
      </c>
      <c r="AX132" s="12" t="s">
        <v>87</v>
      </c>
      <c r="AY132" s="186" t="s">
        <v>160</v>
      </c>
    </row>
    <row r="133" s="2" customFormat="1" ht="16.5" customHeight="1">
      <c r="A133" s="36"/>
      <c r="B133" s="164"/>
      <c r="C133" s="165" t="s">
        <v>159</v>
      </c>
      <c r="D133" s="165" t="s">
        <v>161</v>
      </c>
      <c r="E133" s="166" t="s">
        <v>205</v>
      </c>
      <c r="F133" s="167" t="s">
        <v>206</v>
      </c>
      <c r="G133" s="168" t="s">
        <v>164</v>
      </c>
      <c r="H133" s="169">
        <v>1</v>
      </c>
      <c r="I133" s="170"/>
      <c r="J133" s="171">
        <f>ROUND(I133*H133,2)</f>
        <v>0</v>
      </c>
      <c r="K133" s="172"/>
      <c r="L133" s="37"/>
      <c r="M133" s="173" t="s">
        <v>1</v>
      </c>
      <c r="N133" s="174" t="s">
        <v>44</v>
      </c>
      <c r="O133" s="75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7" t="s">
        <v>165</v>
      </c>
      <c r="AT133" s="177" t="s">
        <v>161</v>
      </c>
      <c r="AU133" s="177" t="s">
        <v>87</v>
      </c>
      <c r="AY133" s="17" t="s">
        <v>160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7" t="s">
        <v>87</v>
      </c>
      <c r="BK133" s="178">
        <f>ROUND(I133*H133,2)</f>
        <v>0</v>
      </c>
      <c r="BL133" s="17" t="s">
        <v>165</v>
      </c>
      <c r="BM133" s="177" t="s">
        <v>207</v>
      </c>
    </row>
    <row r="134" s="2" customFormat="1">
      <c r="A134" s="36"/>
      <c r="B134" s="37"/>
      <c r="C134" s="36"/>
      <c r="D134" s="179" t="s">
        <v>167</v>
      </c>
      <c r="E134" s="36"/>
      <c r="F134" s="180" t="s">
        <v>206</v>
      </c>
      <c r="G134" s="36"/>
      <c r="H134" s="36"/>
      <c r="I134" s="181"/>
      <c r="J134" s="36"/>
      <c r="K134" s="36"/>
      <c r="L134" s="37"/>
      <c r="M134" s="182"/>
      <c r="N134" s="183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167</v>
      </c>
      <c r="AU134" s="17" t="s">
        <v>87</v>
      </c>
    </row>
    <row r="135" s="2" customFormat="1">
      <c r="A135" s="36"/>
      <c r="B135" s="37"/>
      <c r="C135" s="36"/>
      <c r="D135" s="179" t="s">
        <v>168</v>
      </c>
      <c r="E135" s="36"/>
      <c r="F135" s="184" t="s">
        <v>208</v>
      </c>
      <c r="G135" s="36"/>
      <c r="H135" s="36"/>
      <c r="I135" s="181"/>
      <c r="J135" s="36"/>
      <c r="K135" s="36"/>
      <c r="L135" s="37"/>
      <c r="M135" s="182"/>
      <c r="N135" s="183"/>
      <c r="O135" s="75"/>
      <c r="P135" s="75"/>
      <c r="Q135" s="75"/>
      <c r="R135" s="75"/>
      <c r="S135" s="75"/>
      <c r="T135" s="7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7" t="s">
        <v>168</v>
      </c>
      <c r="AU135" s="17" t="s">
        <v>87</v>
      </c>
    </row>
    <row r="136" s="12" customFormat="1">
      <c r="A136" s="12"/>
      <c r="B136" s="185"/>
      <c r="C136" s="12"/>
      <c r="D136" s="179" t="s">
        <v>170</v>
      </c>
      <c r="E136" s="186" t="s">
        <v>1</v>
      </c>
      <c r="F136" s="187" t="s">
        <v>209</v>
      </c>
      <c r="G136" s="12"/>
      <c r="H136" s="188">
        <v>1</v>
      </c>
      <c r="I136" s="189"/>
      <c r="J136" s="12"/>
      <c r="K136" s="12"/>
      <c r="L136" s="185"/>
      <c r="M136" s="190"/>
      <c r="N136" s="191"/>
      <c r="O136" s="191"/>
      <c r="P136" s="191"/>
      <c r="Q136" s="191"/>
      <c r="R136" s="191"/>
      <c r="S136" s="191"/>
      <c r="T136" s="19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6" t="s">
        <v>170</v>
      </c>
      <c r="AU136" s="186" t="s">
        <v>87</v>
      </c>
      <c r="AV136" s="12" t="s">
        <v>89</v>
      </c>
      <c r="AW136" s="12" t="s">
        <v>33</v>
      </c>
      <c r="AX136" s="12" t="s">
        <v>87</v>
      </c>
      <c r="AY136" s="186" t="s">
        <v>160</v>
      </c>
    </row>
    <row r="137" s="2" customFormat="1" ht="24.15" customHeight="1">
      <c r="A137" s="36"/>
      <c r="B137" s="164"/>
      <c r="C137" s="165" t="s">
        <v>210</v>
      </c>
      <c r="D137" s="165" t="s">
        <v>161</v>
      </c>
      <c r="E137" s="166" t="s">
        <v>211</v>
      </c>
      <c r="F137" s="167" t="s">
        <v>212</v>
      </c>
      <c r="G137" s="168" t="s">
        <v>164</v>
      </c>
      <c r="H137" s="169">
        <v>1</v>
      </c>
      <c r="I137" s="170"/>
      <c r="J137" s="171">
        <f>ROUND(I137*H137,2)</f>
        <v>0</v>
      </c>
      <c r="K137" s="172"/>
      <c r="L137" s="37"/>
      <c r="M137" s="173" t="s">
        <v>1</v>
      </c>
      <c r="N137" s="174" t="s">
        <v>44</v>
      </c>
      <c r="O137" s="75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7" t="s">
        <v>165</v>
      </c>
      <c r="AT137" s="177" t="s">
        <v>161</v>
      </c>
      <c r="AU137" s="177" t="s">
        <v>87</v>
      </c>
      <c r="AY137" s="17" t="s">
        <v>160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7" t="s">
        <v>87</v>
      </c>
      <c r="BK137" s="178">
        <f>ROUND(I137*H137,2)</f>
        <v>0</v>
      </c>
      <c r="BL137" s="17" t="s">
        <v>165</v>
      </c>
      <c r="BM137" s="177" t="s">
        <v>213</v>
      </c>
    </row>
    <row r="138" s="2" customFormat="1">
      <c r="A138" s="36"/>
      <c r="B138" s="37"/>
      <c r="C138" s="36"/>
      <c r="D138" s="179" t="s">
        <v>167</v>
      </c>
      <c r="E138" s="36"/>
      <c r="F138" s="180" t="s">
        <v>212</v>
      </c>
      <c r="G138" s="36"/>
      <c r="H138" s="36"/>
      <c r="I138" s="181"/>
      <c r="J138" s="36"/>
      <c r="K138" s="36"/>
      <c r="L138" s="37"/>
      <c r="M138" s="182"/>
      <c r="N138" s="183"/>
      <c r="O138" s="75"/>
      <c r="P138" s="75"/>
      <c r="Q138" s="75"/>
      <c r="R138" s="75"/>
      <c r="S138" s="75"/>
      <c r="T138" s="7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7" t="s">
        <v>167</v>
      </c>
      <c r="AU138" s="17" t="s">
        <v>87</v>
      </c>
    </row>
    <row r="139" s="2" customFormat="1">
      <c r="A139" s="36"/>
      <c r="B139" s="37"/>
      <c r="C139" s="36"/>
      <c r="D139" s="179" t="s">
        <v>168</v>
      </c>
      <c r="E139" s="36"/>
      <c r="F139" s="184" t="s">
        <v>183</v>
      </c>
      <c r="G139" s="36"/>
      <c r="H139" s="36"/>
      <c r="I139" s="181"/>
      <c r="J139" s="36"/>
      <c r="K139" s="36"/>
      <c r="L139" s="37"/>
      <c r="M139" s="182"/>
      <c r="N139" s="183"/>
      <c r="O139" s="75"/>
      <c r="P139" s="75"/>
      <c r="Q139" s="75"/>
      <c r="R139" s="75"/>
      <c r="S139" s="75"/>
      <c r="T139" s="7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168</v>
      </c>
      <c r="AU139" s="17" t="s">
        <v>87</v>
      </c>
    </row>
    <row r="140" s="12" customFormat="1">
      <c r="A140" s="12"/>
      <c r="B140" s="185"/>
      <c r="C140" s="12"/>
      <c r="D140" s="179" t="s">
        <v>170</v>
      </c>
      <c r="E140" s="186" t="s">
        <v>1</v>
      </c>
      <c r="F140" s="187" t="s">
        <v>214</v>
      </c>
      <c r="G140" s="12"/>
      <c r="H140" s="188">
        <v>1</v>
      </c>
      <c r="I140" s="189"/>
      <c r="J140" s="12"/>
      <c r="K140" s="12"/>
      <c r="L140" s="185"/>
      <c r="M140" s="190"/>
      <c r="N140" s="191"/>
      <c r="O140" s="191"/>
      <c r="P140" s="191"/>
      <c r="Q140" s="191"/>
      <c r="R140" s="191"/>
      <c r="S140" s="191"/>
      <c r="T140" s="19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86" t="s">
        <v>170</v>
      </c>
      <c r="AU140" s="186" t="s">
        <v>87</v>
      </c>
      <c r="AV140" s="12" t="s">
        <v>89</v>
      </c>
      <c r="AW140" s="12" t="s">
        <v>33</v>
      </c>
      <c r="AX140" s="12" t="s">
        <v>87</v>
      </c>
      <c r="AY140" s="186" t="s">
        <v>160</v>
      </c>
    </row>
    <row r="141" s="2" customFormat="1" ht="16.5" customHeight="1">
      <c r="A141" s="36"/>
      <c r="B141" s="164"/>
      <c r="C141" s="165" t="s">
        <v>215</v>
      </c>
      <c r="D141" s="165" t="s">
        <v>161</v>
      </c>
      <c r="E141" s="166" t="s">
        <v>216</v>
      </c>
      <c r="F141" s="167" t="s">
        <v>217</v>
      </c>
      <c r="G141" s="168" t="s">
        <v>164</v>
      </c>
      <c r="H141" s="169">
        <v>2</v>
      </c>
      <c r="I141" s="170"/>
      <c r="J141" s="171">
        <f>ROUND(I141*H141,2)</f>
        <v>0</v>
      </c>
      <c r="K141" s="172"/>
      <c r="L141" s="37"/>
      <c r="M141" s="173" t="s">
        <v>1</v>
      </c>
      <c r="N141" s="174" t="s">
        <v>44</v>
      </c>
      <c r="O141" s="75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7" t="s">
        <v>165</v>
      </c>
      <c r="AT141" s="177" t="s">
        <v>161</v>
      </c>
      <c r="AU141" s="177" t="s">
        <v>87</v>
      </c>
      <c r="AY141" s="17" t="s">
        <v>160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7" t="s">
        <v>87</v>
      </c>
      <c r="BK141" s="178">
        <f>ROUND(I141*H141,2)</f>
        <v>0</v>
      </c>
      <c r="BL141" s="17" t="s">
        <v>165</v>
      </c>
      <c r="BM141" s="177" t="s">
        <v>218</v>
      </c>
    </row>
    <row r="142" s="2" customFormat="1">
      <c r="A142" s="36"/>
      <c r="B142" s="37"/>
      <c r="C142" s="36"/>
      <c r="D142" s="179" t="s">
        <v>167</v>
      </c>
      <c r="E142" s="36"/>
      <c r="F142" s="180" t="s">
        <v>219</v>
      </c>
      <c r="G142" s="36"/>
      <c r="H142" s="36"/>
      <c r="I142" s="181"/>
      <c r="J142" s="36"/>
      <c r="K142" s="36"/>
      <c r="L142" s="37"/>
      <c r="M142" s="182"/>
      <c r="N142" s="183"/>
      <c r="O142" s="75"/>
      <c r="P142" s="75"/>
      <c r="Q142" s="75"/>
      <c r="R142" s="75"/>
      <c r="S142" s="75"/>
      <c r="T142" s="7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7" t="s">
        <v>167</v>
      </c>
      <c r="AU142" s="17" t="s">
        <v>87</v>
      </c>
    </row>
    <row r="143" s="2" customFormat="1">
      <c r="A143" s="36"/>
      <c r="B143" s="37"/>
      <c r="C143" s="36"/>
      <c r="D143" s="179" t="s">
        <v>168</v>
      </c>
      <c r="E143" s="36"/>
      <c r="F143" s="184" t="s">
        <v>220</v>
      </c>
      <c r="G143" s="36"/>
      <c r="H143" s="36"/>
      <c r="I143" s="181"/>
      <c r="J143" s="36"/>
      <c r="K143" s="36"/>
      <c r="L143" s="37"/>
      <c r="M143" s="182"/>
      <c r="N143" s="183"/>
      <c r="O143" s="75"/>
      <c r="P143" s="75"/>
      <c r="Q143" s="75"/>
      <c r="R143" s="75"/>
      <c r="S143" s="75"/>
      <c r="T143" s="7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7" t="s">
        <v>168</v>
      </c>
      <c r="AU143" s="17" t="s">
        <v>87</v>
      </c>
    </row>
    <row r="144" s="12" customFormat="1">
      <c r="A144" s="12"/>
      <c r="B144" s="185"/>
      <c r="C144" s="12"/>
      <c r="D144" s="179" t="s">
        <v>170</v>
      </c>
      <c r="E144" s="186" t="s">
        <v>1</v>
      </c>
      <c r="F144" s="187" t="s">
        <v>221</v>
      </c>
      <c r="G144" s="12"/>
      <c r="H144" s="188">
        <v>2</v>
      </c>
      <c r="I144" s="189"/>
      <c r="J144" s="12"/>
      <c r="K144" s="12"/>
      <c r="L144" s="185"/>
      <c r="M144" s="193"/>
      <c r="N144" s="194"/>
      <c r="O144" s="194"/>
      <c r="P144" s="194"/>
      <c r="Q144" s="194"/>
      <c r="R144" s="194"/>
      <c r="S144" s="194"/>
      <c r="T144" s="195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186" t="s">
        <v>170</v>
      </c>
      <c r="AU144" s="186" t="s">
        <v>87</v>
      </c>
      <c r="AV144" s="12" t="s">
        <v>89</v>
      </c>
      <c r="AW144" s="12" t="s">
        <v>33</v>
      </c>
      <c r="AX144" s="12" t="s">
        <v>87</v>
      </c>
      <c r="AY144" s="186" t="s">
        <v>160</v>
      </c>
    </row>
    <row r="145" s="2" customFormat="1" ht="6.96" customHeight="1">
      <c r="A145" s="36"/>
      <c r="B145" s="58"/>
      <c r="C145" s="59"/>
      <c r="D145" s="59"/>
      <c r="E145" s="59"/>
      <c r="F145" s="59"/>
      <c r="G145" s="59"/>
      <c r="H145" s="59"/>
      <c r="I145" s="59"/>
      <c r="J145" s="59"/>
      <c r="K145" s="59"/>
      <c r="L145" s="37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autoFilter ref="C116:K14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37"/>
      <c r="C9" s="36"/>
      <c r="D9" s="36"/>
      <c r="E9" s="65" t="s">
        <v>223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ROUND(J117,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ROUND((SUM(BE117:BE144)),  2)</f>
        <v>0</v>
      </c>
      <c r="G33" s="36"/>
      <c r="H33" s="36"/>
      <c r="I33" s="126">
        <v>0.20999999999999999</v>
      </c>
      <c r="J33" s="125">
        <f>ROUND(((SUM(BE117:BE144))*I33),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ROUND((SUM(BF117:BF144)),  2)</f>
        <v>0</v>
      </c>
      <c r="G34" s="36"/>
      <c r="H34" s="36"/>
      <c r="I34" s="126">
        <v>0.12</v>
      </c>
      <c r="J34" s="125">
        <f>ROUND(((SUM(BF117:BF144))*I34),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ROUND((SUM(BG117:BG144)),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ROUND((SUM(BH117:BH144)),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ROUND((SUM(BI117:BI144)),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6"/>
      <c r="D87" s="36"/>
      <c r="E87" s="65" t="str">
        <f>E9</f>
        <v>SO 002.2 - NN - Vedlejší rozpočtové náklady - SO 102 - Úsek 2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J117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143</v>
      </c>
      <c r="E97" s="140"/>
      <c r="F97" s="140"/>
      <c r="G97" s="140"/>
      <c r="H97" s="140"/>
      <c r="I97" s="140"/>
      <c r="J97" s="141">
        <f>J118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144</v>
      </c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119" t="str">
        <f>E7</f>
        <v>III/3489 Lípa - průtah, PD - Chodník a parkovací stání</v>
      </c>
      <c r="F107" s="30"/>
      <c r="G107" s="30"/>
      <c r="H107" s="30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136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30" customHeight="1">
      <c r="A109" s="36"/>
      <c r="B109" s="37"/>
      <c r="C109" s="36"/>
      <c r="D109" s="36"/>
      <c r="E109" s="65" t="str">
        <f>E9</f>
        <v>SO 002.2 - NN - Vedlejší rozpočtové náklady - SO 102 - Úsek 2</v>
      </c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6"/>
      <c r="E111" s="36"/>
      <c r="F111" s="25" t="str">
        <f>F12</f>
        <v xml:space="preserve"> </v>
      </c>
      <c r="G111" s="36"/>
      <c r="H111" s="36"/>
      <c r="I111" s="30" t="s">
        <v>22</v>
      </c>
      <c r="J111" s="67" t="str">
        <f>IF(J12="","",J12)</f>
        <v>30. 9. 2024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6"/>
      <c r="E113" s="36"/>
      <c r="F113" s="25" t="str">
        <f>E15</f>
        <v>Obec Lípa</v>
      </c>
      <c r="G113" s="36"/>
      <c r="H113" s="36"/>
      <c r="I113" s="30" t="s">
        <v>32</v>
      </c>
      <c r="J113" s="34" t="str">
        <f>E21</f>
        <v xml:space="preserve"> 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30</v>
      </c>
      <c r="D114" s="36"/>
      <c r="E114" s="36"/>
      <c r="F114" s="25" t="str">
        <f>IF(E18="","",E18)</f>
        <v>Vyplň údaj</v>
      </c>
      <c r="G114" s="36"/>
      <c r="H114" s="36"/>
      <c r="I114" s="30" t="s">
        <v>34</v>
      </c>
      <c r="J114" s="34" t="str">
        <f>E24</f>
        <v>FORVIA CZ, s.r.o.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42"/>
      <c r="B116" s="143"/>
      <c r="C116" s="144" t="s">
        <v>145</v>
      </c>
      <c r="D116" s="145" t="s">
        <v>64</v>
      </c>
      <c r="E116" s="145" t="s">
        <v>60</v>
      </c>
      <c r="F116" s="145" t="s">
        <v>61</v>
      </c>
      <c r="G116" s="145" t="s">
        <v>146</v>
      </c>
      <c r="H116" s="145" t="s">
        <v>147</v>
      </c>
      <c r="I116" s="145" t="s">
        <v>148</v>
      </c>
      <c r="J116" s="146" t="s">
        <v>140</v>
      </c>
      <c r="K116" s="147" t="s">
        <v>149</v>
      </c>
      <c r="L116" s="148"/>
      <c r="M116" s="84" t="s">
        <v>1</v>
      </c>
      <c r="N116" s="85" t="s">
        <v>43</v>
      </c>
      <c r="O116" s="85" t="s">
        <v>150</v>
      </c>
      <c r="P116" s="85" t="s">
        <v>151</v>
      </c>
      <c r="Q116" s="85" t="s">
        <v>152</v>
      </c>
      <c r="R116" s="85" t="s">
        <v>153</v>
      </c>
      <c r="S116" s="85" t="s">
        <v>154</v>
      </c>
      <c r="T116" s="86" t="s">
        <v>155</v>
      </c>
      <c r="U116" s="142"/>
      <c r="V116" s="142"/>
      <c r="W116" s="142"/>
      <c r="X116" s="142"/>
      <c r="Y116" s="142"/>
      <c r="Z116" s="142"/>
      <c r="AA116" s="142"/>
      <c r="AB116" s="142"/>
      <c r="AC116" s="142"/>
      <c r="AD116" s="142"/>
      <c r="AE116" s="142"/>
    </row>
    <row r="117" s="2" customFormat="1" ht="22.8" customHeight="1">
      <c r="A117" s="36"/>
      <c r="B117" s="37"/>
      <c r="C117" s="91" t="s">
        <v>156</v>
      </c>
      <c r="D117" s="36"/>
      <c r="E117" s="36"/>
      <c r="F117" s="36"/>
      <c r="G117" s="36"/>
      <c r="H117" s="36"/>
      <c r="I117" s="36"/>
      <c r="J117" s="149">
        <f>BK117</f>
        <v>0</v>
      </c>
      <c r="K117" s="36"/>
      <c r="L117" s="37"/>
      <c r="M117" s="87"/>
      <c r="N117" s="71"/>
      <c r="O117" s="88"/>
      <c r="P117" s="150">
        <f>P118</f>
        <v>0</v>
      </c>
      <c r="Q117" s="88"/>
      <c r="R117" s="150">
        <f>R118</f>
        <v>0</v>
      </c>
      <c r="S117" s="88"/>
      <c r="T117" s="15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7" t="s">
        <v>78</v>
      </c>
      <c r="AU117" s="17" t="s">
        <v>142</v>
      </c>
      <c r="BK117" s="152">
        <f>BK118</f>
        <v>0</v>
      </c>
    </row>
    <row r="118" s="11" customFormat="1" ht="25.92" customHeight="1">
      <c r="A118" s="11"/>
      <c r="B118" s="153"/>
      <c r="C118" s="11"/>
      <c r="D118" s="154" t="s">
        <v>78</v>
      </c>
      <c r="E118" s="155" t="s">
        <v>157</v>
      </c>
      <c r="F118" s="155" t="s">
        <v>158</v>
      </c>
      <c r="G118" s="11"/>
      <c r="H118" s="11"/>
      <c r="I118" s="156"/>
      <c r="J118" s="157">
        <f>BK118</f>
        <v>0</v>
      </c>
      <c r="K118" s="11"/>
      <c r="L118" s="153"/>
      <c r="M118" s="158"/>
      <c r="N118" s="159"/>
      <c r="O118" s="159"/>
      <c r="P118" s="160">
        <f>SUM(P119:P144)</f>
        <v>0</v>
      </c>
      <c r="Q118" s="159"/>
      <c r="R118" s="160">
        <f>SUM(R119:R144)</f>
        <v>0</v>
      </c>
      <c r="S118" s="159"/>
      <c r="T118" s="161">
        <f>SUM(T119:T144)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54" t="s">
        <v>159</v>
      </c>
      <c r="AT118" s="162" t="s">
        <v>78</v>
      </c>
      <c r="AU118" s="162" t="s">
        <v>79</v>
      </c>
      <c r="AY118" s="154" t="s">
        <v>160</v>
      </c>
      <c r="BK118" s="163">
        <f>SUM(BK119:BK144)</f>
        <v>0</v>
      </c>
    </row>
    <row r="119" s="2" customFormat="1" ht="16.5" customHeight="1">
      <c r="A119" s="36"/>
      <c r="B119" s="164"/>
      <c r="C119" s="165" t="s">
        <v>87</v>
      </c>
      <c r="D119" s="165" t="s">
        <v>161</v>
      </c>
      <c r="E119" s="166" t="s">
        <v>192</v>
      </c>
      <c r="F119" s="167" t="s">
        <v>193</v>
      </c>
      <c r="G119" s="168" t="s">
        <v>164</v>
      </c>
      <c r="H119" s="169">
        <v>1</v>
      </c>
      <c r="I119" s="170"/>
      <c r="J119" s="171">
        <f>ROUND(I119*H119,2)</f>
        <v>0</v>
      </c>
      <c r="K119" s="172"/>
      <c r="L119" s="37"/>
      <c r="M119" s="173" t="s">
        <v>1</v>
      </c>
      <c r="N119" s="174" t="s">
        <v>44</v>
      </c>
      <c r="O119" s="75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77" t="s">
        <v>165</v>
      </c>
      <c r="AT119" s="177" t="s">
        <v>161</v>
      </c>
      <c r="AU119" s="177" t="s">
        <v>87</v>
      </c>
      <c r="AY119" s="17" t="s">
        <v>160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17" t="s">
        <v>87</v>
      </c>
      <c r="BK119" s="178">
        <f>ROUND(I119*H119,2)</f>
        <v>0</v>
      </c>
      <c r="BL119" s="17" t="s">
        <v>165</v>
      </c>
      <c r="BM119" s="177" t="s">
        <v>194</v>
      </c>
    </row>
    <row r="120" s="2" customFormat="1">
      <c r="A120" s="36"/>
      <c r="B120" s="37"/>
      <c r="C120" s="36"/>
      <c r="D120" s="179" t="s">
        <v>167</v>
      </c>
      <c r="E120" s="36"/>
      <c r="F120" s="180" t="s">
        <v>195</v>
      </c>
      <c r="G120" s="36"/>
      <c r="H120" s="36"/>
      <c r="I120" s="181"/>
      <c r="J120" s="36"/>
      <c r="K120" s="36"/>
      <c r="L120" s="37"/>
      <c r="M120" s="182"/>
      <c r="N120" s="183"/>
      <c r="O120" s="75"/>
      <c r="P120" s="75"/>
      <c r="Q120" s="75"/>
      <c r="R120" s="75"/>
      <c r="S120" s="75"/>
      <c r="T120" s="7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167</v>
      </c>
      <c r="AU120" s="17" t="s">
        <v>87</v>
      </c>
    </row>
    <row r="121" s="2" customFormat="1">
      <c r="A121" s="36"/>
      <c r="B121" s="37"/>
      <c r="C121" s="36"/>
      <c r="D121" s="179" t="s">
        <v>168</v>
      </c>
      <c r="E121" s="36"/>
      <c r="F121" s="184" t="s">
        <v>196</v>
      </c>
      <c r="G121" s="36"/>
      <c r="H121" s="36"/>
      <c r="I121" s="181"/>
      <c r="J121" s="36"/>
      <c r="K121" s="36"/>
      <c r="L121" s="37"/>
      <c r="M121" s="182"/>
      <c r="N121" s="183"/>
      <c r="O121" s="75"/>
      <c r="P121" s="75"/>
      <c r="Q121" s="75"/>
      <c r="R121" s="75"/>
      <c r="S121" s="75"/>
      <c r="T121" s="7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168</v>
      </c>
      <c r="AU121" s="17" t="s">
        <v>87</v>
      </c>
    </row>
    <row r="122" s="2" customFormat="1">
      <c r="A122" s="36"/>
      <c r="B122" s="37"/>
      <c r="C122" s="36"/>
      <c r="D122" s="179" t="s">
        <v>175</v>
      </c>
      <c r="E122" s="36"/>
      <c r="F122" s="184" t="s">
        <v>197</v>
      </c>
      <c r="G122" s="36"/>
      <c r="H122" s="36"/>
      <c r="I122" s="181"/>
      <c r="J122" s="36"/>
      <c r="K122" s="36"/>
      <c r="L122" s="37"/>
      <c r="M122" s="182"/>
      <c r="N122" s="183"/>
      <c r="O122" s="75"/>
      <c r="P122" s="75"/>
      <c r="Q122" s="75"/>
      <c r="R122" s="75"/>
      <c r="S122" s="75"/>
      <c r="T122" s="7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175</v>
      </c>
      <c r="AU122" s="17" t="s">
        <v>87</v>
      </c>
    </row>
    <row r="123" s="12" customFormat="1">
      <c r="A123" s="12"/>
      <c r="B123" s="185"/>
      <c r="C123" s="12"/>
      <c r="D123" s="179" t="s">
        <v>170</v>
      </c>
      <c r="E123" s="186" t="s">
        <v>1</v>
      </c>
      <c r="F123" s="187" t="s">
        <v>184</v>
      </c>
      <c r="G123" s="12"/>
      <c r="H123" s="188">
        <v>1</v>
      </c>
      <c r="I123" s="189"/>
      <c r="J123" s="12"/>
      <c r="K123" s="12"/>
      <c r="L123" s="185"/>
      <c r="M123" s="190"/>
      <c r="N123" s="191"/>
      <c r="O123" s="191"/>
      <c r="P123" s="191"/>
      <c r="Q123" s="191"/>
      <c r="R123" s="191"/>
      <c r="S123" s="191"/>
      <c r="T123" s="19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186" t="s">
        <v>170</v>
      </c>
      <c r="AU123" s="186" t="s">
        <v>87</v>
      </c>
      <c r="AV123" s="12" t="s">
        <v>89</v>
      </c>
      <c r="AW123" s="12" t="s">
        <v>33</v>
      </c>
      <c r="AX123" s="12" t="s">
        <v>87</v>
      </c>
      <c r="AY123" s="186" t="s">
        <v>160</v>
      </c>
    </row>
    <row r="124" s="2" customFormat="1" ht="16.5" customHeight="1">
      <c r="A124" s="36"/>
      <c r="B124" s="164"/>
      <c r="C124" s="165" t="s">
        <v>89</v>
      </c>
      <c r="D124" s="165" t="s">
        <v>161</v>
      </c>
      <c r="E124" s="166" t="s">
        <v>198</v>
      </c>
      <c r="F124" s="167" t="s">
        <v>199</v>
      </c>
      <c r="G124" s="168" t="s">
        <v>164</v>
      </c>
      <c r="H124" s="169">
        <v>1</v>
      </c>
      <c r="I124" s="170"/>
      <c r="J124" s="171">
        <f>ROUND(I124*H124,2)</f>
        <v>0</v>
      </c>
      <c r="K124" s="172"/>
      <c r="L124" s="37"/>
      <c r="M124" s="173" t="s">
        <v>1</v>
      </c>
      <c r="N124" s="174" t="s">
        <v>44</v>
      </c>
      <c r="O124" s="75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77" t="s">
        <v>165</v>
      </c>
      <c r="AT124" s="177" t="s">
        <v>161</v>
      </c>
      <c r="AU124" s="177" t="s">
        <v>87</v>
      </c>
      <c r="AY124" s="17" t="s">
        <v>160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17" t="s">
        <v>87</v>
      </c>
      <c r="BK124" s="178">
        <f>ROUND(I124*H124,2)</f>
        <v>0</v>
      </c>
      <c r="BL124" s="17" t="s">
        <v>165</v>
      </c>
      <c r="BM124" s="177" t="s">
        <v>200</v>
      </c>
    </row>
    <row r="125" s="2" customFormat="1">
      <c r="A125" s="36"/>
      <c r="B125" s="37"/>
      <c r="C125" s="36"/>
      <c r="D125" s="179" t="s">
        <v>167</v>
      </c>
      <c r="E125" s="36"/>
      <c r="F125" s="180" t="s">
        <v>199</v>
      </c>
      <c r="G125" s="36"/>
      <c r="H125" s="36"/>
      <c r="I125" s="181"/>
      <c r="J125" s="36"/>
      <c r="K125" s="36"/>
      <c r="L125" s="37"/>
      <c r="M125" s="182"/>
      <c r="N125" s="183"/>
      <c r="O125" s="75"/>
      <c r="P125" s="75"/>
      <c r="Q125" s="75"/>
      <c r="R125" s="75"/>
      <c r="S125" s="75"/>
      <c r="T125" s="7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167</v>
      </c>
      <c r="AU125" s="17" t="s">
        <v>87</v>
      </c>
    </row>
    <row r="126" s="2" customFormat="1">
      <c r="A126" s="36"/>
      <c r="B126" s="37"/>
      <c r="C126" s="36"/>
      <c r="D126" s="179" t="s">
        <v>168</v>
      </c>
      <c r="E126" s="36"/>
      <c r="F126" s="184" t="s">
        <v>183</v>
      </c>
      <c r="G126" s="36"/>
      <c r="H126" s="36"/>
      <c r="I126" s="181"/>
      <c r="J126" s="36"/>
      <c r="K126" s="36"/>
      <c r="L126" s="37"/>
      <c r="M126" s="182"/>
      <c r="N126" s="183"/>
      <c r="O126" s="75"/>
      <c r="P126" s="75"/>
      <c r="Q126" s="75"/>
      <c r="R126" s="75"/>
      <c r="S126" s="75"/>
      <c r="T126" s="7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168</v>
      </c>
      <c r="AU126" s="17" t="s">
        <v>87</v>
      </c>
    </row>
    <row r="127" s="12" customFormat="1">
      <c r="A127" s="12"/>
      <c r="B127" s="185"/>
      <c r="C127" s="12"/>
      <c r="D127" s="179" t="s">
        <v>170</v>
      </c>
      <c r="E127" s="186" t="s">
        <v>1</v>
      </c>
      <c r="F127" s="187" t="s">
        <v>184</v>
      </c>
      <c r="G127" s="12"/>
      <c r="H127" s="188">
        <v>1</v>
      </c>
      <c r="I127" s="189"/>
      <c r="J127" s="12"/>
      <c r="K127" s="12"/>
      <c r="L127" s="185"/>
      <c r="M127" s="190"/>
      <c r="N127" s="191"/>
      <c r="O127" s="191"/>
      <c r="P127" s="191"/>
      <c r="Q127" s="191"/>
      <c r="R127" s="191"/>
      <c r="S127" s="191"/>
      <c r="T127" s="19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6" t="s">
        <v>170</v>
      </c>
      <c r="AU127" s="186" t="s">
        <v>87</v>
      </c>
      <c r="AV127" s="12" t="s">
        <v>89</v>
      </c>
      <c r="AW127" s="12" t="s">
        <v>33</v>
      </c>
      <c r="AX127" s="12" t="s">
        <v>87</v>
      </c>
      <c r="AY127" s="186" t="s">
        <v>160</v>
      </c>
    </row>
    <row r="128" s="2" customFormat="1" ht="24.15" customHeight="1">
      <c r="A128" s="36"/>
      <c r="B128" s="164"/>
      <c r="C128" s="165" t="s">
        <v>178</v>
      </c>
      <c r="D128" s="165" t="s">
        <v>161</v>
      </c>
      <c r="E128" s="166" t="s">
        <v>201</v>
      </c>
      <c r="F128" s="167" t="s">
        <v>202</v>
      </c>
      <c r="G128" s="168" t="s">
        <v>164</v>
      </c>
      <c r="H128" s="169">
        <v>1</v>
      </c>
      <c r="I128" s="170"/>
      <c r="J128" s="171">
        <f>ROUND(I128*H128,2)</f>
        <v>0</v>
      </c>
      <c r="K128" s="172"/>
      <c r="L128" s="37"/>
      <c r="M128" s="173" t="s">
        <v>1</v>
      </c>
      <c r="N128" s="174" t="s">
        <v>44</v>
      </c>
      <c r="O128" s="75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7" t="s">
        <v>165</v>
      </c>
      <c r="AT128" s="177" t="s">
        <v>161</v>
      </c>
      <c r="AU128" s="177" t="s">
        <v>87</v>
      </c>
      <c r="AY128" s="17" t="s">
        <v>160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7" t="s">
        <v>87</v>
      </c>
      <c r="BK128" s="178">
        <f>ROUND(I128*H128,2)</f>
        <v>0</v>
      </c>
      <c r="BL128" s="17" t="s">
        <v>165</v>
      </c>
      <c r="BM128" s="177" t="s">
        <v>203</v>
      </c>
    </row>
    <row r="129" s="2" customFormat="1">
      <c r="A129" s="36"/>
      <c r="B129" s="37"/>
      <c r="C129" s="36"/>
      <c r="D129" s="179" t="s">
        <v>167</v>
      </c>
      <c r="E129" s="36"/>
      <c r="F129" s="180" t="s">
        <v>202</v>
      </c>
      <c r="G129" s="36"/>
      <c r="H129" s="36"/>
      <c r="I129" s="181"/>
      <c r="J129" s="36"/>
      <c r="K129" s="36"/>
      <c r="L129" s="37"/>
      <c r="M129" s="182"/>
      <c r="N129" s="183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167</v>
      </c>
      <c r="AU129" s="17" t="s">
        <v>87</v>
      </c>
    </row>
    <row r="130" s="2" customFormat="1">
      <c r="A130" s="36"/>
      <c r="B130" s="37"/>
      <c r="C130" s="36"/>
      <c r="D130" s="179" t="s">
        <v>168</v>
      </c>
      <c r="E130" s="36"/>
      <c r="F130" s="184" t="s">
        <v>183</v>
      </c>
      <c r="G130" s="36"/>
      <c r="H130" s="36"/>
      <c r="I130" s="181"/>
      <c r="J130" s="36"/>
      <c r="K130" s="36"/>
      <c r="L130" s="37"/>
      <c r="M130" s="182"/>
      <c r="N130" s="183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168</v>
      </c>
      <c r="AU130" s="17" t="s">
        <v>87</v>
      </c>
    </row>
    <row r="131" s="2" customFormat="1">
      <c r="A131" s="36"/>
      <c r="B131" s="37"/>
      <c r="C131" s="36"/>
      <c r="D131" s="179" t="s">
        <v>175</v>
      </c>
      <c r="E131" s="36"/>
      <c r="F131" s="184" t="s">
        <v>204</v>
      </c>
      <c r="G131" s="36"/>
      <c r="H131" s="36"/>
      <c r="I131" s="181"/>
      <c r="J131" s="36"/>
      <c r="K131" s="36"/>
      <c r="L131" s="37"/>
      <c r="M131" s="182"/>
      <c r="N131" s="183"/>
      <c r="O131" s="75"/>
      <c r="P131" s="75"/>
      <c r="Q131" s="75"/>
      <c r="R131" s="75"/>
      <c r="S131" s="75"/>
      <c r="T131" s="7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7" t="s">
        <v>175</v>
      </c>
      <c r="AU131" s="17" t="s">
        <v>87</v>
      </c>
    </row>
    <row r="132" s="12" customFormat="1">
      <c r="A132" s="12"/>
      <c r="B132" s="185"/>
      <c r="C132" s="12"/>
      <c r="D132" s="179" t="s">
        <v>170</v>
      </c>
      <c r="E132" s="186" t="s">
        <v>1</v>
      </c>
      <c r="F132" s="187" t="s">
        <v>184</v>
      </c>
      <c r="G132" s="12"/>
      <c r="H132" s="188">
        <v>1</v>
      </c>
      <c r="I132" s="189"/>
      <c r="J132" s="12"/>
      <c r="K132" s="12"/>
      <c r="L132" s="185"/>
      <c r="M132" s="190"/>
      <c r="N132" s="191"/>
      <c r="O132" s="191"/>
      <c r="P132" s="191"/>
      <c r="Q132" s="191"/>
      <c r="R132" s="191"/>
      <c r="S132" s="191"/>
      <c r="T132" s="19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186" t="s">
        <v>170</v>
      </c>
      <c r="AU132" s="186" t="s">
        <v>87</v>
      </c>
      <c r="AV132" s="12" t="s">
        <v>89</v>
      </c>
      <c r="AW132" s="12" t="s">
        <v>33</v>
      </c>
      <c r="AX132" s="12" t="s">
        <v>87</v>
      </c>
      <c r="AY132" s="186" t="s">
        <v>160</v>
      </c>
    </row>
    <row r="133" s="2" customFormat="1" ht="16.5" customHeight="1">
      <c r="A133" s="36"/>
      <c r="B133" s="164"/>
      <c r="C133" s="165" t="s">
        <v>159</v>
      </c>
      <c r="D133" s="165" t="s">
        <v>161</v>
      </c>
      <c r="E133" s="166" t="s">
        <v>205</v>
      </c>
      <c r="F133" s="167" t="s">
        <v>206</v>
      </c>
      <c r="G133" s="168" t="s">
        <v>164</v>
      </c>
      <c r="H133" s="169">
        <v>1</v>
      </c>
      <c r="I133" s="170"/>
      <c r="J133" s="171">
        <f>ROUND(I133*H133,2)</f>
        <v>0</v>
      </c>
      <c r="K133" s="172"/>
      <c r="L133" s="37"/>
      <c r="M133" s="173" t="s">
        <v>1</v>
      </c>
      <c r="N133" s="174" t="s">
        <v>44</v>
      </c>
      <c r="O133" s="75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7" t="s">
        <v>165</v>
      </c>
      <c r="AT133" s="177" t="s">
        <v>161</v>
      </c>
      <c r="AU133" s="177" t="s">
        <v>87</v>
      </c>
      <c r="AY133" s="17" t="s">
        <v>160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7" t="s">
        <v>87</v>
      </c>
      <c r="BK133" s="178">
        <f>ROUND(I133*H133,2)</f>
        <v>0</v>
      </c>
      <c r="BL133" s="17" t="s">
        <v>165</v>
      </c>
      <c r="BM133" s="177" t="s">
        <v>207</v>
      </c>
    </row>
    <row r="134" s="2" customFormat="1">
      <c r="A134" s="36"/>
      <c r="B134" s="37"/>
      <c r="C134" s="36"/>
      <c r="D134" s="179" t="s">
        <v>167</v>
      </c>
      <c r="E134" s="36"/>
      <c r="F134" s="180" t="s">
        <v>206</v>
      </c>
      <c r="G134" s="36"/>
      <c r="H134" s="36"/>
      <c r="I134" s="181"/>
      <c r="J134" s="36"/>
      <c r="K134" s="36"/>
      <c r="L134" s="37"/>
      <c r="M134" s="182"/>
      <c r="N134" s="183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167</v>
      </c>
      <c r="AU134" s="17" t="s">
        <v>87</v>
      </c>
    </row>
    <row r="135" s="2" customFormat="1">
      <c r="A135" s="36"/>
      <c r="B135" s="37"/>
      <c r="C135" s="36"/>
      <c r="D135" s="179" t="s">
        <v>168</v>
      </c>
      <c r="E135" s="36"/>
      <c r="F135" s="184" t="s">
        <v>208</v>
      </c>
      <c r="G135" s="36"/>
      <c r="H135" s="36"/>
      <c r="I135" s="181"/>
      <c r="J135" s="36"/>
      <c r="K135" s="36"/>
      <c r="L135" s="37"/>
      <c r="M135" s="182"/>
      <c r="N135" s="183"/>
      <c r="O135" s="75"/>
      <c r="P135" s="75"/>
      <c r="Q135" s="75"/>
      <c r="R135" s="75"/>
      <c r="S135" s="75"/>
      <c r="T135" s="7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7" t="s">
        <v>168</v>
      </c>
      <c r="AU135" s="17" t="s">
        <v>87</v>
      </c>
    </row>
    <row r="136" s="12" customFormat="1">
      <c r="A136" s="12"/>
      <c r="B136" s="185"/>
      <c r="C136" s="12"/>
      <c r="D136" s="179" t="s">
        <v>170</v>
      </c>
      <c r="E136" s="186" t="s">
        <v>1</v>
      </c>
      <c r="F136" s="187" t="s">
        <v>209</v>
      </c>
      <c r="G136" s="12"/>
      <c r="H136" s="188">
        <v>1</v>
      </c>
      <c r="I136" s="189"/>
      <c r="J136" s="12"/>
      <c r="K136" s="12"/>
      <c r="L136" s="185"/>
      <c r="M136" s="190"/>
      <c r="N136" s="191"/>
      <c r="O136" s="191"/>
      <c r="P136" s="191"/>
      <c r="Q136" s="191"/>
      <c r="R136" s="191"/>
      <c r="S136" s="191"/>
      <c r="T136" s="19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6" t="s">
        <v>170</v>
      </c>
      <c r="AU136" s="186" t="s">
        <v>87</v>
      </c>
      <c r="AV136" s="12" t="s">
        <v>89</v>
      </c>
      <c r="AW136" s="12" t="s">
        <v>33</v>
      </c>
      <c r="AX136" s="12" t="s">
        <v>87</v>
      </c>
      <c r="AY136" s="186" t="s">
        <v>160</v>
      </c>
    </row>
    <row r="137" s="2" customFormat="1" ht="24.15" customHeight="1">
      <c r="A137" s="36"/>
      <c r="B137" s="164"/>
      <c r="C137" s="165" t="s">
        <v>210</v>
      </c>
      <c r="D137" s="165" t="s">
        <v>161</v>
      </c>
      <c r="E137" s="166" t="s">
        <v>211</v>
      </c>
      <c r="F137" s="167" t="s">
        <v>212</v>
      </c>
      <c r="G137" s="168" t="s">
        <v>164</v>
      </c>
      <c r="H137" s="169">
        <v>1</v>
      </c>
      <c r="I137" s="170"/>
      <c r="J137" s="171">
        <f>ROUND(I137*H137,2)</f>
        <v>0</v>
      </c>
      <c r="K137" s="172"/>
      <c r="L137" s="37"/>
      <c r="M137" s="173" t="s">
        <v>1</v>
      </c>
      <c r="N137" s="174" t="s">
        <v>44</v>
      </c>
      <c r="O137" s="75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7" t="s">
        <v>165</v>
      </c>
      <c r="AT137" s="177" t="s">
        <v>161</v>
      </c>
      <c r="AU137" s="177" t="s">
        <v>87</v>
      </c>
      <c r="AY137" s="17" t="s">
        <v>160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7" t="s">
        <v>87</v>
      </c>
      <c r="BK137" s="178">
        <f>ROUND(I137*H137,2)</f>
        <v>0</v>
      </c>
      <c r="BL137" s="17" t="s">
        <v>165</v>
      </c>
      <c r="BM137" s="177" t="s">
        <v>213</v>
      </c>
    </row>
    <row r="138" s="2" customFormat="1">
      <c r="A138" s="36"/>
      <c r="B138" s="37"/>
      <c r="C138" s="36"/>
      <c r="D138" s="179" t="s">
        <v>167</v>
      </c>
      <c r="E138" s="36"/>
      <c r="F138" s="180" t="s">
        <v>212</v>
      </c>
      <c r="G138" s="36"/>
      <c r="H138" s="36"/>
      <c r="I138" s="181"/>
      <c r="J138" s="36"/>
      <c r="K138" s="36"/>
      <c r="L138" s="37"/>
      <c r="M138" s="182"/>
      <c r="N138" s="183"/>
      <c r="O138" s="75"/>
      <c r="P138" s="75"/>
      <c r="Q138" s="75"/>
      <c r="R138" s="75"/>
      <c r="S138" s="75"/>
      <c r="T138" s="7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7" t="s">
        <v>167</v>
      </c>
      <c r="AU138" s="17" t="s">
        <v>87</v>
      </c>
    </row>
    <row r="139" s="2" customFormat="1">
      <c r="A139" s="36"/>
      <c r="B139" s="37"/>
      <c r="C139" s="36"/>
      <c r="D139" s="179" t="s">
        <v>168</v>
      </c>
      <c r="E139" s="36"/>
      <c r="F139" s="184" t="s">
        <v>183</v>
      </c>
      <c r="G139" s="36"/>
      <c r="H139" s="36"/>
      <c r="I139" s="181"/>
      <c r="J139" s="36"/>
      <c r="K139" s="36"/>
      <c r="L139" s="37"/>
      <c r="M139" s="182"/>
      <c r="N139" s="183"/>
      <c r="O139" s="75"/>
      <c r="P139" s="75"/>
      <c r="Q139" s="75"/>
      <c r="R139" s="75"/>
      <c r="S139" s="75"/>
      <c r="T139" s="7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168</v>
      </c>
      <c r="AU139" s="17" t="s">
        <v>87</v>
      </c>
    </row>
    <row r="140" s="12" customFormat="1">
      <c r="A140" s="12"/>
      <c r="B140" s="185"/>
      <c r="C140" s="12"/>
      <c r="D140" s="179" t="s">
        <v>170</v>
      </c>
      <c r="E140" s="186" t="s">
        <v>1</v>
      </c>
      <c r="F140" s="187" t="s">
        <v>214</v>
      </c>
      <c r="G140" s="12"/>
      <c r="H140" s="188">
        <v>1</v>
      </c>
      <c r="I140" s="189"/>
      <c r="J140" s="12"/>
      <c r="K140" s="12"/>
      <c r="L140" s="185"/>
      <c r="M140" s="190"/>
      <c r="N140" s="191"/>
      <c r="O140" s="191"/>
      <c r="P140" s="191"/>
      <c r="Q140" s="191"/>
      <c r="R140" s="191"/>
      <c r="S140" s="191"/>
      <c r="T140" s="19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86" t="s">
        <v>170</v>
      </c>
      <c r="AU140" s="186" t="s">
        <v>87</v>
      </c>
      <c r="AV140" s="12" t="s">
        <v>89</v>
      </c>
      <c r="AW140" s="12" t="s">
        <v>33</v>
      </c>
      <c r="AX140" s="12" t="s">
        <v>87</v>
      </c>
      <c r="AY140" s="186" t="s">
        <v>160</v>
      </c>
    </row>
    <row r="141" s="2" customFormat="1" ht="16.5" customHeight="1">
      <c r="A141" s="36"/>
      <c r="B141" s="164"/>
      <c r="C141" s="165" t="s">
        <v>215</v>
      </c>
      <c r="D141" s="165" t="s">
        <v>161</v>
      </c>
      <c r="E141" s="166" t="s">
        <v>216</v>
      </c>
      <c r="F141" s="167" t="s">
        <v>217</v>
      </c>
      <c r="G141" s="168" t="s">
        <v>164</v>
      </c>
      <c r="H141" s="169">
        <v>2</v>
      </c>
      <c r="I141" s="170"/>
      <c r="J141" s="171">
        <f>ROUND(I141*H141,2)</f>
        <v>0</v>
      </c>
      <c r="K141" s="172"/>
      <c r="L141" s="37"/>
      <c r="M141" s="173" t="s">
        <v>1</v>
      </c>
      <c r="N141" s="174" t="s">
        <v>44</v>
      </c>
      <c r="O141" s="75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7" t="s">
        <v>165</v>
      </c>
      <c r="AT141" s="177" t="s">
        <v>161</v>
      </c>
      <c r="AU141" s="177" t="s">
        <v>87</v>
      </c>
      <c r="AY141" s="17" t="s">
        <v>160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7" t="s">
        <v>87</v>
      </c>
      <c r="BK141" s="178">
        <f>ROUND(I141*H141,2)</f>
        <v>0</v>
      </c>
      <c r="BL141" s="17" t="s">
        <v>165</v>
      </c>
      <c r="BM141" s="177" t="s">
        <v>218</v>
      </c>
    </row>
    <row r="142" s="2" customFormat="1">
      <c r="A142" s="36"/>
      <c r="B142" s="37"/>
      <c r="C142" s="36"/>
      <c r="D142" s="179" t="s">
        <v>167</v>
      </c>
      <c r="E142" s="36"/>
      <c r="F142" s="180" t="s">
        <v>219</v>
      </c>
      <c r="G142" s="36"/>
      <c r="H142" s="36"/>
      <c r="I142" s="181"/>
      <c r="J142" s="36"/>
      <c r="K142" s="36"/>
      <c r="L142" s="37"/>
      <c r="M142" s="182"/>
      <c r="N142" s="183"/>
      <c r="O142" s="75"/>
      <c r="P142" s="75"/>
      <c r="Q142" s="75"/>
      <c r="R142" s="75"/>
      <c r="S142" s="75"/>
      <c r="T142" s="7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7" t="s">
        <v>167</v>
      </c>
      <c r="AU142" s="17" t="s">
        <v>87</v>
      </c>
    </row>
    <row r="143" s="2" customFormat="1">
      <c r="A143" s="36"/>
      <c r="B143" s="37"/>
      <c r="C143" s="36"/>
      <c r="D143" s="179" t="s">
        <v>168</v>
      </c>
      <c r="E143" s="36"/>
      <c r="F143" s="184" t="s">
        <v>220</v>
      </c>
      <c r="G143" s="36"/>
      <c r="H143" s="36"/>
      <c r="I143" s="181"/>
      <c r="J143" s="36"/>
      <c r="K143" s="36"/>
      <c r="L143" s="37"/>
      <c r="M143" s="182"/>
      <c r="N143" s="183"/>
      <c r="O143" s="75"/>
      <c r="P143" s="75"/>
      <c r="Q143" s="75"/>
      <c r="R143" s="75"/>
      <c r="S143" s="75"/>
      <c r="T143" s="7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7" t="s">
        <v>168</v>
      </c>
      <c r="AU143" s="17" t="s">
        <v>87</v>
      </c>
    </row>
    <row r="144" s="12" customFormat="1">
      <c r="A144" s="12"/>
      <c r="B144" s="185"/>
      <c r="C144" s="12"/>
      <c r="D144" s="179" t="s">
        <v>170</v>
      </c>
      <c r="E144" s="186" t="s">
        <v>1</v>
      </c>
      <c r="F144" s="187" t="s">
        <v>221</v>
      </c>
      <c r="G144" s="12"/>
      <c r="H144" s="188">
        <v>2</v>
      </c>
      <c r="I144" s="189"/>
      <c r="J144" s="12"/>
      <c r="K144" s="12"/>
      <c r="L144" s="185"/>
      <c r="M144" s="193"/>
      <c r="N144" s="194"/>
      <c r="O144" s="194"/>
      <c r="P144" s="194"/>
      <c r="Q144" s="194"/>
      <c r="R144" s="194"/>
      <c r="S144" s="194"/>
      <c r="T144" s="195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186" t="s">
        <v>170</v>
      </c>
      <c r="AU144" s="186" t="s">
        <v>87</v>
      </c>
      <c r="AV144" s="12" t="s">
        <v>89</v>
      </c>
      <c r="AW144" s="12" t="s">
        <v>33</v>
      </c>
      <c r="AX144" s="12" t="s">
        <v>87</v>
      </c>
      <c r="AY144" s="186" t="s">
        <v>160</v>
      </c>
    </row>
    <row r="145" s="2" customFormat="1" ht="6.96" customHeight="1">
      <c r="A145" s="36"/>
      <c r="B145" s="58"/>
      <c r="C145" s="59"/>
      <c r="D145" s="59"/>
      <c r="E145" s="59"/>
      <c r="F145" s="59"/>
      <c r="G145" s="59"/>
      <c r="H145" s="59"/>
      <c r="I145" s="59"/>
      <c r="J145" s="59"/>
      <c r="K145" s="59"/>
      <c r="L145" s="37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autoFilter ref="C116:K14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37"/>
      <c r="C9" s="36"/>
      <c r="D9" s="36"/>
      <c r="E9" s="65" t="s">
        <v>224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ROUND(J117,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ROUND((SUM(BE117:BE135)),  2)</f>
        <v>0</v>
      </c>
      <c r="G33" s="36"/>
      <c r="H33" s="36"/>
      <c r="I33" s="126">
        <v>0.20999999999999999</v>
      </c>
      <c r="J33" s="125">
        <f>ROUND(((SUM(BE117:BE135))*I33),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ROUND((SUM(BF117:BF135)),  2)</f>
        <v>0</v>
      </c>
      <c r="G34" s="36"/>
      <c r="H34" s="36"/>
      <c r="I34" s="126">
        <v>0.12</v>
      </c>
      <c r="J34" s="125">
        <f>ROUND(((SUM(BF117:BF135))*I34),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ROUND((SUM(BG117:BG135)),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ROUND((SUM(BH117:BH135)),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ROUND((SUM(BI117:BI135)),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6"/>
      <c r="D87" s="36"/>
      <c r="E87" s="65" t="str">
        <f>E9</f>
        <v>SO 002.3 - Vedlejší rozpočtové náklady - SO 102 - Úsek 3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J117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143</v>
      </c>
      <c r="E97" s="140"/>
      <c r="F97" s="140"/>
      <c r="G97" s="140"/>
      <c r="H97" s="140"/>
      <c r="I97" s="140"/>
      <c r="J97" s="141">
        <f>J118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144</v>
      </c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119" t="str">
        <f>E7</f>
        <v>III/3489 Lípa - průtah, PD - Chodník a parkovací stání</v>
      </c>
      <c r="F107" s="30"/>
      <c r="G107" s="30"/>
      <c r="H107" s="30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136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30" customHeight="1">
      <c r="A109" s="36"/>
      <c r="B109" s="37"/>
      <c r="C109" s="36"/>
      <c r="D109" s="36"/>
      <c r="E109" s="65" t="str">
        <f>E9</f>
        <v>SO 002.3 - Vedlejší rozpočtové náklady - SO 102 - Úsek 3</v>
      </c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6"/>
      <c r="E111" s="36"/>
      <c r="F111" s="25" t="str">
        <f>F12</f>
        <v xml:space="preserve"> </v>
      </c>
      <c r="G111" s="36"/>
      <c r="H111" s="36"/>
      <c r="I111" s="30" t="s">
        <v>22</v>
      </c>
      <c r="J111" s="67" t="str">
        <f>IF(J12="","",J12)</f>
        <v>30. 9. 2024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6"/>
      <c r="E113" s="36"/>
      <c r="F113" s="25" t="str">
        <f>E15</f>
        <v>Obec Lípa</v>
      </c>
      <c r="G113" s="36"/>
      <c r="H113" s="36"/>
      <c r="I113" s="30" t="s">
        <v>32</v>
      </c>
      <c r="J113" s="34" t="str">
        <f>E21</f>
        <v xml:space="preserve"> 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30</v>
      </c>
      <c r="D114" s="36"/>
      <c r="E114" s="36"/>
      <c r="F114" s="25" t="str">
        <f>IF(E18="","",E18)</f>
        <v>Vyplň údaj</v>
      </c>
      <c r="G114" s="36"/>
      <c r="H114" s="36"/>
      <c r="I114" s="30" t="s">
        <v>34</v>
      </c>
      <c r="J114" s="34" t="str">
        <f>E24</f>
        <v>FORVIA CZ, s.r.o.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42"/>
      <c r="B116" s="143"/>
      <c r="C116" s="144" t="s">
        <v>145</v>
      </c>
      <c r="D116" s="145" t="s">
        <v>64</v>
      </c>
      <c r="E116" s="145" t="s">
        <v>60</v>
      </c>
      <c r="F116" s="145" t="s">
        <v>61</v>
      </c>
      <c r="G116" s="145" t="s">
        <v>146</v>
      </c>
      <c r="H116" s="145" t="s">
        <v>147</v>
      </c>
      <c r="I116" s="145" t="s">
        <v>148</v>
      </c>
      <c r="J116" s="146" t="s">
        <v>140</v>
      </c>
      <c r="K116" s="147" t="s">
        <v>149</v>
      </c>
      <c r="L116" s="148"/>
      <c r="M116" s="84" t="s">
        <v>1</v>
      </c>
      <c r="N116" s="85" t="s">
        <v>43</v>
      </c>
      <c r="O116" s="85" t="s">
        <v>150</v>
      </c>
      <c r="P116" s="85" t="s">
        <v>151</v>
      </c>
      <c r="Q116" s="85" t="s">
        <v>152</v>
      </c>
      <c r="R116" s="85" t="s">
        <v>153</v>
      </c>
      <c r="S116" s="85" t="s">
        <v>154</v>
      </c>
      <c r="T116" s="86" t="s">
        <v>155</v>
      </c>
      <c r="U116" s="142"/>
      <c r="V116" s="142"/>
      <c r="W116" s="142"/>
      <c r="X116" s="142"/>
      <c r="Y116" s="142"/>
      <c r="Z116" s="142"/>
      <c r="AA116" s="142"/>
      <c r="AB116" s="142"/>
      <c r="AC116" s="142"/>
      <c r="AD116" s="142"/>
      <c r="AE116" s="142"/>
    </row>
    <row r="117" s="2" customFormat="1" ht="22.8" customHeight="1">
      <c r="A117" s="36"/>
      <c r="B117" s="37"/>
      <c r="C117" s="91" t="s">
        <v>156</v>
      </c>
      <c r="D117" s="36"/>
      <c r="E117" s="36"/>
      <c r="F117" s="36"/>
      <c r="G117" s="36"/>
      <c r="H117" s="36"/>
      <c r="I117" s="36"/>
      <c r="J117" s="149">
        <f>BK117</f>
        <v>0</v>
      </c>
      <c r="K117" s="36"/>
      <c r="L117" s="37"/>
      <c r="M117" s="87"/>
      <c r="N117" s="71"/>
      <c r="O117" s="88"/>
      <c r="P117" s="150">
        <f>P118</f>
        <v>0</v>
      </c>
      <c r="Q117" s="88"/>
      <c r="R117" s="150">
        <f>R118</f>
        <v>0</v>
      </c>
      <c r="S117" s="88"/>
      <c r="T117" s="15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7" t="s">
        <v>78</v>
      </c>
      <c r="AU117" s="17" t="s">
        <v>142</v>
      </c>
      <c r="BK117" s="152">
        <f>BK118</f>
        <v>0</v>
      </c>
    </row>
    <row r="118" s="11" customFormat="1" ht="25.92" customHeight="1">
      <c r="A118" s="11"/>
      <c r="B118" s="153"/>
      <c r="C118" s="11"/>
      <c r="D118" s="154" t="s">
        <v>78</v>
      </c>
      <c r="E118" s="155" t="s">
        <v>157</v>
      </c>
      <c r="F118" s="155" t="s">
        <v>158</v>
      </c>
      <c r="G118" s="11"/>
      <c r="H118" s="11"/>
      <c r="I118" s="156"/>
      <c r="J118" s="157">
        <f>BK118</f>
        <v>0</v>
      </c>
      <c r="K118" s="11"/>
      <c r="L118" s="153"/>
      <c r="M118" s="158"/>
      <c r="N118" s="159"/>
      <c r="O118" s="159"/>
      <c r="P118" s="160">
        <f>SUM(P119:P135)</f>
        <v>0</v>
      </c>
      <c r="Q118" s="159"/>
      <c r="R118" s="160">
        <f>SUM(R119:R135)</f>
        <v>0</v>
      </c>
      <c r="S118" s="159"/>
      <c r="T118" s="161">
        <f>SUM(T119:T135)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54" t="s">
        <v>159</v>
      </c>
      <c r="AT118" s="162" t="s">
        <v>78</v>
      </c>
      <c r="AU118" s="162" t="s">
        <v>79</v>
      </c>
      <c r="AY118" s="154" t="s">
        <v>160</v>
      </c>
      <c r="BK118" s="163">
        <f>SUM(BK119:BK135)</f>
        <v>0</v>
      </c>
    </row>
    <row r="119" s="2" customFormat="1" ht="24.15" customHeight="1">
      <c r="A119" s="36"/>
      <c r="B119" s="164"/>
      <c r="C119" s="165" t="s">
        <v>87</v>
      </c>
      <c r="D119" s="165" t="s">
        <v>161</v>
      </c>
      <c r="E119" s="166" t="s">
        <v>162</v>
      </c>
      <c r="F119" s="167" t="s">
        <v>163</v>
      </c>
      <c r="G119" s="168" t="s">
        <v>164</v>
      </c>
      <c r="H119" s="169">
        <v>1</v>
      </c>
      <c r="I119" s="170"/>
      <c r="J119" s="171">
        <f>ROUND(I119*H119,2)</f>
        <v>0</v>
      </c>
      <c r="K119" s="172"/>
      <c r="L119" s="37"/>
      <c r="M119" s="173" t="s">
        <v>1</v>
      </c>
      <c r="N119" s="174" t="s">
        <v>44</v>
      </c>
      <c r="O119" s="75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77" t="s">
        <v>165</v>
      </c>
      <c r="AT119" s="177" t="s">
        <v>161</v>
      </c>
      <c r="AU119" s="177" t="s">
        <v>87</v>
      </c>
      <c r="AY119" s="17" t="s">
        <v>160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17" t="s">
        <v>87</v>
      </c>
      <c r="BK119" s="178">
        <f>ROUND(I119*H119,2)</f>
        <v>0</v>
      </c>
      <c r="BL119" s="17" t="s">
        <v>165</v>
      </c>
      <c r="BM119" s="177" t="s">
        <v>166</v>
      </c>
    </row>
    <row r="120" s="2" customFormat="1">
      <c r="A120" s="36"/>
      <c r="B120" s="37"/>
      <c r="C120" s="36"/>
      <c r="D120" s="179" t="s">
        <v>167</v>
      </c>
      <c r="E120" s="36"/>
      <c r="F120" s="180" t="s">
        <v>163</v>
      </c>
      <c r="G120" s="36"/>
      <c r="H120" s="36"/>
      <c r="I120" s="181"/>
      <c r="J120" s="36"/>
      <c r="K120" s="36"/>
      <c r="L120" s="37"/>
      <c r="M120" s="182"/>
      <c r="N120" s="183"/>
      <c r="O120" s="75"/>
      <c r="P120" s="75"/>
      <c r="Q120" s="75"/>
      <c r="R120" s="75"/>
      <c r="S120" s="75"/>
      <c r="T120" s="7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167</v>
      </c>
      <c r="AU120" s="17" t="s">
        <v>87</v>
      </c>
    </row>
    <row r="121" s="2" customFormat="1">
      <c r="A121" s="36"/>
      <c r="B121" s="37"/>
      <c r="C121" s="36"/>
      <c r="D121" s="179" t="s">
        <v>168</v>
      </c>
      <c r="E121" s="36"/>
      <c r="F121" s="184" t="s">
        <v>169</v>
      </c>
      <c r="G121" s="36"/>
      <c r="H121" s="36"/>
      <c r="I121" s="181"/>
      <c r="J121" s="36"/>
      <c r="K121" s="36"/>
      <c r="L121" s="37"/>
      <c r="M121" s="182"/>
      <c r="N121" s="183"/>
      <c r="O121" s="75"/>
      <c r="P121" s="75"/>
      <c r="Q121" s="75"/>
      <c r="R121" s="75"/>
      <c r="S121" s="75"/>
      <c r="T121" s="7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168</v>
      </c>
      <c r="AU121" s="17" t="s">
        <v>87</v>
      </c>
    </row>
    <row r="122" s="12" customFormat="1">
      <c r="A122" s="12"/>
      <c r="B122" s="185"/>
      <c r="C122" s="12"/>
      <c r="D122" s="179" t="s">
        <v>170</v>
      </c>
      <c r="E122" s="186" t="s">
        <v>1</v>
      </c>
      <c r="F122" s="187" t="s">
        <v>87</v>
      </c>
      <c r="G122" s="12"/>
      <c r="H122" s="188">
        <v>1</v>
      </c>
      <c r="I122" s="189"/>
      <c r="J122" s="12"/>
      <c r="K122" s="12"/>
      <c r="L122" s="185"/>
      <c r="M122" s="190"/>
      <c r="N122" s="191"/>
      <c r="O122" s="191"/>
      <c r="P122" s="191"/>
      <c r="Q122" s="191"/>
      <c r="R122" s="191"/>
      <c r="S122" s="191"/>
      <c r="T122" s="19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186" t="s">
        <v>170</v>
      </c>
      <c r="AU122" s="186" t="s">
        <v>87</v>
      </c>
      <c r="AV122" s="12" t="s">
        <v>89</v>
      </c>
      <c r="AW122" s="12" t="s">
        <v>33</v>
      </c>
      <c r="AX122" s="12" t="s">
        <v>87</v>
      </c>
      <c r="AY122" s="186" t="s">
        <v>160</v>
      </c>
    </row>
    <row r="123" s="2" customFormat="1" ht="24.15" customHeight="1">
      <c r="A123" s="36"/>
      <c r="B123" s="164"/>
      <c r="C123" s="165" t="s">
        <v>89</v>
      </c>
      <c r="D123" s="165" t="s">
        <v>161</v>
      </c>
      <c r="E123" s="166" t="s">
        <v>171</v>
      </c>
      <c r="F123" s="167" t="s">
        <v>172</v>
      </c>
      <c r="G123" s="168" t="s">
        <v>164</v>
      </c>
      <c r="H123" s="169">
        <v>1</v>
      </c>
      <c r="I123" s="170"/>
      <c r="J123" s="171">
        <f>ROUND(I123*H123,2)</f>
        <v>0</v>
      </c>
      <c r="K123" s="172"/>
      <c r="L123" s="37"/>
      <c r="M123" s="173" t="s">
        <v>1</v>
      </c>
      <c r="N123" s="174" t="s">
        <v>44</v>
      </c>
      <c r="O123" s="75"/>
      <c r="P123" s="175">
        <f>O123*H123</f>
        <v>0</v>
      </c>
      <c r="Q123" s="175">
        <v>0</v>
      </c>
      <c r="R123" s="175">
        <f>Q123*H123</f>
        <v>0</v>
      </c>
      <c r="S123" s="175">
        <v>0</v>
      </c>
      <c r="T123" s="17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77" t="s">
        <v>159</v>
      </c>
      <c r="AT123" s="177" t="s">
        <v>161</v>
      </c>
      <c r="AU123" s="177" t="s">
        <v>87</v>
      </c>
      <c r="AY123" s="17" t="s">
        <v>160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17" t="s">
        <v>87</v>
      </c>
      <c r="BK123" s="178">
        <f>ROUND(I123*H123,2)</f>
        <v>0</v>
      </c>
      <c r="BL123" s="17" t="s">
        <v>159</v>
      </c>
      <c r="BM123" s="177" t="s">
        <v>173</v>
      </c>
    </row>
    <row r="124" s="2" customFormat="1">
      <c r="A124" s="36"/>
      <c r="B124" s="37"/>
      <c r="C124" s="36"/>
      <c r="D124" s="179" t="s">
        <v>167</v>
      </c>
      <c r="E124" s="36"/>
      <c r="F124" s="180" t="s">
        <v>172</v>
      </c>
      <c r="G124" s="36"/>
      <c r="H124" s="36"/>
      <c r="I124" s="181"/>
      <c r="J124" s="36"/>
      <c r="K124" s="36"/>
      <c r="L124" s="37"/>
      <c r="M124" s="182"/>
      <c r="N124" s="183"/>
      <c r="O124" s="75"/>
      <c r="P124" s="75"/>
      <c r="Q124" s="75"/>
      <c r="R124" s="75"/>
      <c r="S124" s="75"/>
      <c r="T124" s="7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7" t="s">
        <v>167</v>
      </c>
      <c r="AU124" s="17" t="s">
        <v>87</v>
      </c>
    </row>
    <row r="125" s="2" customFormat="1">
      <c r="A125" s="36"/>
      <c r="B125" s="37"/>
      <c r="C125" s="36"/>
      <c r="D125" s="179" t="s">
        <v>168</v>
      </c>
      <c r="E125" s="36"/>
      <c r="F125" s="184" t="s">
        <v>174</v>
      </c>
      <c r="G125" s="36"/>
      <c r="H125" s="36"/>
      <c r="I125" s="181"/>
      <c r="J125" s="36"/>
      <c r="K125" s="36"/>
      <c r="L125" s="37"/>
      <c r="M125" s="182"/>
      <c r="N125" s="183"/>
      <c r="O125" s="75"/>
      <c r="P125" s="75"/>
      <c r="Q125" s="75"/>
      <c r="R125" s="75"/>
      <c r="S125" s="75"/>
      <c r="T125" s="7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168</v>
      </c>
      <c r="AU125" s="17" t="s">
        <v>87</v>
      </c>
    </row>
    <row r="126" s="2" customFormat="1">
      <c r="A126" s="36"/>
      <c r="B126" s="37"/>
      <c r="C126" s="36"/>
      <c r="D126" s="179" t="s">
        <v>175</v>
      </c>
      <c r="E126" s="36"/>
      <c r="F126" s="184" t="s">
        <v>176</v>
      </c>
      <c r="G126" s="36"/>
      <c r="H126" s="36"/>
      <c r="I126" s="181"/>
      <c r="J126" s="36"/>
      <c r="K126" s="36"/>
      <c r="L126" s="37"/>
      <c r="M126" s="182"/>
      <c r="N126" s="183"/>
      <c r="O126" s="75"/>
      <c r="P126" s="75"/>
      <c r="Q126" s="75"/>
      <c r="R126" s="75"/>
      <c r="S126" s="75"/>
      <c r="T126" s="7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175</v>
      </c>
      <c r="AU126" s="17" t="s">
        <v>87</v>
      </c>
    </row>
    <row r="127" s="12" customFormat="1">
      <c r="A127" s="12"/>
      <c r="B127" s="185"/>
      <c r="C127" s="12"/>
      <c r="D127" s="179" t="s">
        <v>170</v>
      </c>
      <c r="E127" s="186" t="s">
        <v>1</v>
      </c>
      <c r="F127" s="187" t="s">
        <v>177</v>
      </c>
      <c r="G127" s="12"/>
      <c r="H127" s="188">
        <v>1</v>
      </c>
      <c r="I127" s="189"/>
      <c r="J127" s="12"/>
      <c r="K127" s="12"/>
      <c r="L127" s="185"/>
      <c r="M127" s="190"/>
      <c r="N127" s="191"/>
      <c r="O127" s="191"/>
      <c r="P127" s="191"/>
      <c r="Q127" s="191"/>
      <c r="R127" s="191"/>
      <c r="S127" s="191"/>
      <c r="T127" s="19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6" t="s">
        <v>170</v>
      </c>
      <c r="AU127" s="186" t="s">
        <v>87</v>
      </c>
      <c r="AV127" s="12" t="s">
        <v>89</v>
      </c>
      <c r="AW127" s="12" t="s">
        <v>33</v>
      </c>
      <c r="AX127" s="12" t="s">
        <v>87</v>
      </c>
      <c r="AY127" s="186" t="s">
        <v>160</v>
      </c>
    </row>
    <row r="128" s="2" customFormat="1" ht="16.5" customHeight="1">
      <c r="A128" s="36"/>
      <c r="B128" s="164"/>
      <c r="C128" s="165" t="s">
        <v>178</v>
      </c>
      <c r="D128" s="165" t="s">
        <v>161</v>
      </c>
      <c r="E128" s="166" t="s">
        <v>179</v>
      </c>
      <c r="F128" s="167" t="s">
        <v>180</v>
      </c>
      <c r="G128" s="168" t="s">
        <v>164</v>
      </c>
      <c r="H128" s="169">
        <v>1</v>
      </c>
      <c r="I128" s="170"/>
      <c r="J128" s="171">
        <f>ROUND(I128*H128,2)</f>
        <v>0</v>
      </c>
      <c r="K128" s="172"/>
      <c r="L128" s="37"/>
      <c r="M128" s="173" t="s">
        <v>1</v>
      </c>
      <c r="N128" s="174" t="s">
        <v>44</v>
      </c>
      <c r="O128" s="75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7" t="s">
        <v>165</v>
      </c>
      <c r="AT128" s="177" t="s">
        <v>161</v>
      </c>
      <c r="AU128" s="177" t="s">
        <v>87</v>
      </c>
      <c r="AY128" s="17" t="s">
        <v>160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7" t="s">
        <v>87</v>
      </c>
      <c r="BK128" s="178">
        <f>ROUND(I128*H128,2)</f>
        <v>0</v>
      </c>
      <c r="BL128" s="17" t="s">
        <v>165</v>
      </c>
      <c r="BM128" s="177" t="s">
        <v>181</v>
      </c>
    </row>
    <row r="129" s="2" customFormat="1">
      <c r="A129" s="36"/>
      <c r="B129" s="37"/>
      <c r="C129" s="36"/>
      <c r="D129" s="179" t="s">
        <v>167</v>
      </c>
      <c r="E129" s="36"/>
      <c r="F129" s="180" t="s">
        <v>182</v>
      </c>
      <c r="G129" s="36"/>
      <c r="H129" s="36"/>
      <c r="I129" s="181"/>
      <c r="J129" s="36"/>
      <c r="K129" s="36"/>
      <c r="L129" s="37"/>
      <c r="M129" s="182"/>
      <c r="N129" s="183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167</v>
      </c>
      <c r="AU129" s="17" t="s">
        <v>87</v>
      </c>
    </row>
    <row r="130" s="2" customFormat="1">
      <c r="A130" s="36"/>
      <c r="B130" s="37"/>
      <c r="C130" s="36"/>
      <c r="D130" s="179" t="s">
        <v>168</v>
      </c>
      <c r="E130" s="36"/>
      <c r="F130" s="184" t="s">
        <v>183</v>
      </c>
      <c r="G130" s="36"/>
      <c r="H130" s="36"/>
      <c r="I130" s="181"/>
      <c r="J130" s="36"/>
      <c r="K130" s="36"/>
      <c r="L130" s="37"/>
      <c r="M130" s="182"/>
      <c r="N130" s="183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168</v>
      </c>
      <c r="AU130" s="17" t="s">
        <v>87</v>
      </c>
    </row>
    <row r="131" s="12" customFormat="1">
      <c r="A131" s="12"/>
      <c r="B131" s="185"/>
      <c r="C131" s="12"/>
      <c r="D131" s="179" t="s">
        <v>170</v>
      </c>
      <c r="E131" s="186" t="s">
        <v>1</v>
      </c>
      <c r="F131" s="187" t="s">
        <v>184</v>
      </c>
      <c r="G131" s="12"/>
      <c r="H131" s="188">
        <v>1</v>
      </c>
      <c r="I131" s="189"/>
      <c r="J131" s="12"/>
      <c r="K131" s="12"/>
      <c r="L131" s="185"/>
      <c r="M131" s="190"/>
      <c r="N131" s="191"/>
      <c r="O131" s="191"/>
      <c r="P131" s="191"/>
      <c r="Q131" s="191"/>
      <c r="R131" s="191"/>
      <c r="S131" s="191"/>
      <c r="T131" s="19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186" t="s">
        <v>170</v>
      </c>
      <c r="AU131" s="186" t="s">
        <v>87</v>
      </c>
      <c r="AV131" s="12" t="s">
        <v>89</v>
      </c>
      <c r="AW131" s="12" t="s">
        <v>33</v>
      </c>
      <c r="AX131" s="12" t="s">
        <v>87</v>
      </c>
      <c r="AY131" s="186" t="s">
        <v>160</v>
      </c>
    </row>
    <row r="132" s="2" customFormat="1" ht="24.15" customHeight="1">
      <c r="A132" s="36"/>
      <c r="B132" s="164"/>
      <c r="C132" s="165" t="s">
        <v>159</v>
      </c>
      <c r="D132" s="165" t="s">
        <v>161</v>
      </c>
      <c r="E132" s="166" t="s">
        <v>185</v>
      </c>
      <c r="F132" s="167" t="s">
        <v>186</v>
      </c>
      <c r="G132" s="168" t="s">
        <v>164</v>
      </c>
      <c r="H132" s="169">
        <v>1</v>
      </c>
      <c r="I132" s="170"/>
      <c r="J132" s="171">
        <f>ROUND(I132*H132,2)</f>
        <v>0</v>
      </c>
      <c r="K132" s="172"/>
      <c r="L132" s="37"/>
      <c r="M132" s="173" t="s">
        <v>1</v>
      </c>
      <c r="N132" s="174" t="s">
        <v>44</v>
      </c>
      <c r="O132" s="75"/>
      <c r="P132" s="175">
        <f>O132*H132</f>
        <v>0</v>
      </c>
      <c r="Q132" s="175">
        <v>0</v>
      </c>
      <c r="R132" s="175">
        <f>Q132*H132</f>
        <v>0</v>
      </c>
      <c r="S132" s="175">
        <v>0</v>
      </c>
      <c r="T132" s="17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7" t="s">
        <v>165</v>
      </c>
      <c r="AT132" s="177" t="s">
        <v>161</v>
      </c>
      <c r="AU132" s="177" t="s">
        <v>87</v>
      </c>
      <c r="AY132" s="17" t="s">
        <v>160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7" t="s">
        <v>87</v>
      </c>
      <c r="BK132" s="178">
        <f>ROUND(I132*H132,2)</f>
        <v>0</v>
      </c>
      <c r="BL132" s="17" t="s">
        <v>165</v>
      </c>
      <c r="BM132" s="177" t="s">
        <v>187</v>
      </c>
    </row>
    <row r="133" s="2" customFormat="1">
      <c r="A133" s="36"/>
      <c r="B133" s="37"/>
      <c r="C133" s="36"/>
      <c r="D133" s="179" t="s">
        <v>167</v>
      </c>
      <c r="E133" s="36"/>
      <c r="F133" s="180" t="s">
        <v>188</v>
      </c>
      <c r="G133" s="36"/>
      <c r="H133" s="36"/>
      <c r="I133" s="181"/>
      <c r="J133" s="36"/>
      <c r="K133" s="36"/>
      <c r="L133" s="37"/>
      <c r="M133" s="182"/>
      <c r="N133" s="183"/>
      <c r="O133" s="75"/>
      <c r="P133" s="75"/>
      <c r="Q133" s="75"/>
      <c r="R133" s="75"/>
      <c r="S133" s="75"/>
      <c r="T133" s="7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167</v>
      </c>
      <c r="AU133" s="17" t="s">
        <v>87</v>
      </c>
    </row>
    <row r="134" s="2" customFormat="1">
      <c r="A134" s="36"/>
      <c r="B134" s="37"/>
      <c r="C134" s="36"/>
      <c r="D134" s="179" t="s">
        <v>168</v>
      </c>
      <c r="E134" s="36"/>
      <c r="F134" s="184" t="s">
        <v>189</v>
      </c>
      <c r="G134" s="36"/>
      <c r="H134" s="36"/>
      <c r="I134" s="181"/>
      <c r="J134" s="36"/>
      <c r="K134" s="36"/>
      <c r="L134" s="37"/>
      <c r="M134" s="182"/>
      <c r="N134" s="183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168</v>
      </c>
      <c r="AU134" s="17" t="s">
        <v>87</v>
      </c>
    </row>
    <row r="135" s="12" customFormat="1">
      <c r="A135" s="12"/>
      <c r="B135" s="185"/>
      <c r="C135" s="12"/>
      <c r="D135" s="179" t="s">
        <v>170</v>
      </c>
      <c r="E135" s="186" t="s">
        <v>1</v>
      </c>
      <c r="F135" s="187" t="s">
        <v>190</v>
      </c>
      <c r="G135" s="12"/>
      <c r="H135" s="188">
        <v>1</v>
      </c>
      <c r="I135" s="189"/>
      <c r="J135" s="12"/>
      <c r="K135" s="12"/>
      <c r="L135" s="185"/>
      <c r="M135" s="193"/>
      <c r="N135" s="194"/>
      <c r="O135" s="194"/>
      <c r="P135" s="194"/>
      <c r="Q135" s="194"/>
      <c r="R135" s="194"/>
      <c r="S135" s="194"/>
      <c r="T135" s="195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186" t="s">
        <v>170</v>
      </c>
      <c r="AU135" s="186" t="s">
        <v>87</v>
      </c>
      <c r="AV135" s="12" t="s">
        <v>89</v>
      </c>
      <c r="AW135" s="12" t="s">
        <v>33</v>
      </c>
      <c r="AX135" s="12" t="s">
        <v>87</v>
      </c>
      <c r="AY135" s="186" t="s">
        <v>160</v>
      </c>
    </row>
    <row r="136" s="2" customFormat="1" ht="6.96" customHeight="1">
      <c r="A136" s="36"/>
      <c r="B136" s="58"/>
      <c r="C136" s="59"/>
      <c r="D136" s="59"/>
      <c r="E136" s="59"/>
      <c r="F136" s="59"/>
      <c r="G136" s="59"/>
      <c r="H136" s="59"/>
      <c r="I136" s="59"/>
      <c r="J136" s="59"/>
      <c r="K136" s="59"/>
      <c r="L136" s="37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autoFilter ref="C116:K13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37"/>
      <c r="C9" s="36"/>
      <c r="D9" s="36"/>
      <c r="E9" s="65" t="s">
        <v>225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ROUND(J117,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ROUND((SUM(BE117:BE144)),  2)</f>
        <v>0</v>
      </c>
      <c r="G33" s="36"/>
      <c r="H33" s="36"/>
      <c r="I33" s="126">
        <v>0.20999999999999999</v>
      </c>
      <c r="J33" s="125">
        <f>ROUND(((SUM(BE117:BE144))*I33),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ROUND((SUM(BF117:BF144)),  2)</f>
        <v>0</v>
      </c>
      <c r="G34" s="36"/>
      <c r="H34" s="36"/>
      <c r="I34" s="126">
        <v>0.12</v>
      </c>
      <c r="J34" s="125">
        <f>ROUND(((SUM(BF117:BF144))*I34),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ROUND((SUM(BG117:BG144)),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ROUND((SUM(BH117:BH144)),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ROUND((SUM(BI117:BI144)),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6"/>
      <c r="D87" s="36"/>
      <c r="E87" s="65" t="str">
        <f>E9</f>
        <v>SO 002.3 - NN - Vedlejší rozpočtové náklady - SO 102 - Úsek 3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J117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143</v>
      </c>
      <c r="E97" s="140"/>
      <c r="F97" s="140"/>
      <c r="G97" s="140"/>
      <c r="H97" s="140"/>
      <c r="I97" s="140"/>
      <c r="J97" s="141">
        <f>J118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144</v>
      </c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119" t="str">
        <f>E7</f>
        <v>III/3489 Lípa - průtah, PD - Chodník a parkovací stání</v>
      </c>
      <c r="F107" s="30"/>
      <c r="G107" s="30"/>
      <c r="H107" s="30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136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30" customHeight="1">
      <c r="A109" s="36"/>
      <c r="B109" s="37"/>
      <c r="C109" s="36"/>
      <c r="D109" s="36"/>
      <c r="E109" s="65" t="str">
        <f>E9</f>
        <v>SO 002.3 - NN - Vedlejší rozpočtové náklady - SO 102 - Úsek 3</v>
      </c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6"/>
      <c r="E111" s="36"/>
      <c r="F111" s="25" t="str">
        <f>F12</f>
        <v xml:space="preserve"> </v>
      </c>
      <c r="G111" s="36"/>
      <c r="H111" s="36"/>
      <c r="I111" s="30" t="s">
        <v>22</v>
      </c>
      <c r="J111" s="67" t="str">
        <f>IF(J12="","",J12)</f>
        <v>30. 9. 2024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6"/>
      <c r="E113" s="36"/>
      <c r="F113" s="25" t="str">
        <f>E15</f>
        <v>Obec Lípa</v>
      </c>
      <c r="G113" s="36"/>
      <c r="H113" s="36"/>
      <c r="I113" s="30" t="s">
        <v>32</v>
      </c>
      <c r="J113" s="34" t="str">
        <f>E21</f>
        <v xml:space="preserve"> 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30</v>
      </c>
      <c r="D114" s="36"/>
      <c r="E114" s="36"/>
      <c r="F114" s="25" t="str">
        <f>IF(E18="","",E18)</f>
        <v>Vyplň údaj</v>
      </c>
      <c r="G114" s="36"/>
      <c r="H114" s="36"/>
      <c r="I114" s="30" t="s">
        <v>34</v>
      </c>
      <c r="J114" s="34" t="str">
        <f>E24</f>
        <v>FORVIA CZ, s.r.o.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42"/>
      <c r="B116" s="143"/>
      <c r="C116" s="144" t="s">
        <v>145</v>
      </c>
      <c r="D116" s="145" t="s">
        <v>64</v>
      </c>
      <c r="E116" s="145" t="s">
        <v>60</v>
      </c>
      <c r="F116" s="145" t="s">
        <v>61</v>
      </c>
      <c r="G116" s="145" t="s">
        <v>146</v>
      </c>
      <c r="H116" s="145" t="s">
        <v>147</v>
      </c>
      <c r="I116" s="145" t="s">
        <v>148</v>
      </c>
      <c r="J116" s="146" t="s">
        <v>140</v>
      </c>
      <c r="K116" s="147" t="s">
        <v>149</v>
      </c>
      <c r="L116" s="148"/>
      <c r="M116" s="84" t="s">
        <v>1</v>
      </c>
      <c r="N116" s="85" t="s">
        <v>43</v>
      </c>
      <c r="O116" s="85" t="s">
        <v>150</v>
      </c>
      <c r="P116" s="85" t="s">
        <v>151</v>
      </c>
      <c r="Q116" s="85" t="s">
        <v>152</v>
      </c>
      <c r="R116" s="85" t="s">
        <v>153</v>
      </c>
      <c r="S116" s="85" t="s">
        <v>154</v>
      </c>
      <c r="T116" s="86" t="s">
        <v>155</v>
      </c>
      <c r="U116" s="142"/>
      <c r="V116" s="142"/>
      <c r="W116" s="142"/>
      <c r="X116" s="142"/>
      <c r="Y116" s="142"/>
      <c r="Z116" s="142"/>
      <c r="AA116" s="142"/>
      <c r="AB116" s="142"/>
      <c r="AC116" s="142"/>
      <c r="AD116" s="142"/>
      <c r="AE116" s="142"/>
    </row>
    <row r="117" s="2" customFormat="1" ht="22.8" customHeight="1">
      <c r="A117" s="36"/>
      <c r="B117" s="37"/>
      <c r="C117" s="91" t="s">
        <v>156</v>
      </c>
      <c r="D117" s="36"/>
      <c r="E117" s="36"/>
      <c r="F117" s="36"/>
      <c r="G117" s="36"/>
      <c r="H117" s="36"/>
      <c r="I117" s="36"/>
      <c r="J117" s="149">
        <f>BK117</f>
        <v>0</v>
      </c>
      <c r="K117" s="36"/>
      <c r="L117" s="37"/>
      <c r="M117" s="87"/>
      <c r="N117" s="71"/>
      <c r="O117" s="88"/>
      <c r="P117" s="150">
        <f>P118</f>
        <v>0</v>
      </c>
      <c r="Q117" s="88"/>
      <c r="R117" s="150">
        <f>R118</f>
        <v>0</v>
      </c>
      <c r="S117" s="88"/>
      <c r="T117" s="15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7" t="s">
        <v>78</v>
      </c>
      <c r="AU117" s="17" t="s">
        <v>142</v>
      </c>
      <c r="BK117" s="152">
        <f>BK118</f>
        <v>0</v>
      </c>
    </row>
    <row r="118" s="11" customFormat="1" ht="25.92" customHeight="1">
      <c r="A118" s="11"/>
      <c r="B118" s="153"/>
      <c r="C118" s="11"/>
      <c r="D118" s="154" t="s">
        <v>78</v>
      </c>
      <c r="E118" s="155" t="s">
        <v>157</v>
      </c>
      <c r="F118" s="155" t="s">
        <v>158</v>
      </c>
      <c r="G118" s="11"/>
      <c r="H118" s="11"/>
      <c r="I118" s="156"/>
      <c r="J118" s="157">
        <f>BK118</f>
        <v>0</v>
      </c>
      <c r="K118" s="11"/>
      <c r="L118" s="153"/>
      <c r="M118" s="158"/>
      <c r="N118" s="159"/>
      <c r="O118" s="159"/>
      <c r="P118" s="160">
        <f>SUM(P119:P144)</f>
        <v>0</v>
      </c>
      <c r="Q118" s="159"/>
      <c r="R118" s="160">
        <f>SUM(R119:R144)</f>
        <v>0</v>
      </c>
      <c r="S118" s="159"/>
      <c r="T118" s="161">
        <f>SUM(T119:T144)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54" t="s">
        <v>159</v>
      </c>
      <c r="AT118" s="162" t="s">
        <v>78</v>
      </c>
      <c r="AU118" s="162" t="s">
        <v>79</v>
      </c>
      <c r="AY118" s="154" t="s">
        <v>160</v>
      </c>
      <c r="BK118" s="163">
        <f>SUM(BK119:BK144)</f>
        <v>0</v>
      </c>
    </row>
    <row r="119" s="2" customFormat="1" ht="16.5" customHeight="1">
      <c r="A119" s="36"/>
      <c r="B119" s="164"/>
      <c r="C119" s="165" t="s">
        <v>87</v>
      </c>
      <c r="D119" s="165" t="s">
        <v>161</v>
      </c>
      <c r="E119" s="166" t="s">
        <v>192</v>
      </c>
      <c r="F119" s="167" t="s">
        <v>193</v>
      </c>
      <c r="G119" s="168" t="s">
        <v>164</v>
      </c>
      <c r="H119" s="169">
        <v>1</v>
      </c>
      <c r="I119" s="170"/>
      <c r="J119" s="171">
        <f>ROUND(I119*H119,2)</f>
        <v>0</v>
      </c>
      <c r="K119" s="172"/>
      <c r="L119" s="37"/>
      <c r="M119" s="173" t="s">
        <v>1</v>
      </c>
      <c r="N119" s="174" t="s">
        <v>44</v>
      </c>
      <c r="O119" s="75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77" t="s">
        <v>165</v>
      </c>
      <c r="AT119" s="177" t="s">
        <v>161</v>
      </c>
      <c r="AU119" s="177" t="s">
        <v>87</v>
      </c>
      <c r="AY119" s="17" t="s">
        <v>160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17" t="s">
        <v>87</v>
      </c>
      <c r="BK119" s="178">
        <f>ROUND(I119*H119,2)</f>
        <v>0</v>
      </c>
      <c r="BL119" s="17" t="s">
        <v>165</v>
      </c>
      <c r="BM119" s="177" t="s">
        <v>194</v>
      </c>
    </row>
    <row r="120" s="2" customFormat="1">
      <c r="A120" s="36"/>
      <c r="B120" s="37"/>
      <c r="C120" s="36"/>
      <c r="D120" s="179" t="s">
        <v>167</v>
      </c>
      <c r="E120" s="36"/>
      <c r="F120" s="180" t="s">
        <v>195</v>
      </c>
      <c r="G120" s="36"/>
      <c r="H120" s="36"/>
      <c r="I120" s="181"/>
      <c r="J120" s="36"/>
      <c r="K120" s="36"/>
      <c r="L120" s="37"/>
      <c r="M120" s="182"/>
      <c r="N120" s="183"/>
      <c r="O120" s="75"/>
      <c r="P120" s="75"/>
      <c r="Q120" s="75"/>
      <c r="R120" s="75"/>
      <c r="S120" s="75"/>
      <c r="T120" s="7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167</v>
      </c>
      <c r="AU120" s="17" t="s">
        <v>87</v>
      </c>
    </row>
    <row r="121" s="2" customFormat="1">
      <c r="A121" s="36"/>
      <c r="B121" s="37"/>
      <c r="C121" s="36"/>
      <c r="D121" s="179" t="s">
        <v>168</v>
      </c>
      <c r="E121" s="36"/>
      <c r="F121" s="184" t="s">
        <v>196</v>
      </c>
      <c r="G121" s="36"/>
      <c r="H121" s="36"/>
      <c r="I121" s="181"/>
      <c r="J121" s="36"/>
      <c r="K121" s="36"/>
      <c r="L121" s="37"/>
      <c r="M121" s="182"/>
      <c r="N121" s="183"/>
      <c r="O121" s="75"/>
      <c r="P121" s="75"/>
      <c r="Q121" s="75"/>
      <c r="R121" s="75"/>
      <c r="S121" s="75"/>
      <c r="T121" s="7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168</v>
      </c>
      <c r="AU121" s="17" t="s">
        <v>87</v>
      </c>
    </row>
    <row r="122" s="2" customFormat="1">
      <c r="A122" s="36"/>
      <c r="B122" s="37"/>
      <c r="C122" s="36"/>
      <c r="D122" s="179" t="s">
        <v>175</v>
      </c>
      <c r="E122" s="36"/>
      <c r="F122" s="184" t="s">
        <v>197</v>
      </c>
      <c r="G122" s="36"/>
      <c r="H122" s="36"/>
      <c r="I122" s="181"/>
      <c r="J122" s="36"/>
      <c r="K122" s="36"/>
      <c r="L122" s="37"/>
      <c r="M122" s="182"/>
      <c r="N122" s="183"/>
      <c r="O122" s="75"/>
      <c r="P122" s="75"/>
      <c r="Q122" s="75"/>
      <c r="R122" s="75"/>
      <c r="S122" s="75"/>
      <c r="T122" s="7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175</v>
      </c>
      <c r="AU122" s="17" t="s">
        <v>87</v>
      </c>
    </row>
    <row r="123" s="12" customFormat="1">
      <c r="A123" s="12"/>
      <c r="B123" s="185"/>
      <c r="C123" s="12"/>
      <c r="D123" s="179" t="s">
        <v>170</v>
      </c>
      <c r="E123" s="186" t="s">
        <v>1</v>
      </c>
      <c r="F123" s="187" t="s">
        <v>184</v>
      </c>
      <c r="G123" s="12"/>
      <c r="H123" s="188">
        <v>1</v>
      </c>
      <c r="I123" s="189"/>
      <c r="J123" s="12"/>
      <c r="K123" s="12"/>
      <c r="L123" s="185"/>
      <c r="M123" s="190"/>
      <c r="N123" s="191"/>
      <c r="O123" s="191"/>
      <c r="P123" s="191"/>
      <c r="Q123" s="191"/>
      <c r="R123" s="191"/>
      <c r="S123" s="191"/>
      <c r="T123" s="19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186" t="s">
        <v>170</v>
      </c>
      <c r="AU123" s="186" t="s">
        <v>87</v>
      </c>
      <c r="AV123" s="12" t="s">
        <v>89</v>
      </c>
      <c r="AW123" s="12" t="s">
        <v>33</v>
      </c>
      <c r="AX123" s="12" t="s">
        <v>87</v>
      </c>
      <c r="AY123" s="186" t="s">
        <v>160</v>
      </c>
    </row>
    <row r="124" s="2" customFormat="1" ht="16.5" customHeight="1">
      <c r="A124" s="36"/>
      <c r="B124" s="164"/>
      <c r="C124" s="165" t="s">
        <v>89</v>
      </c>
      <c r="D124" s="165" t="s">
        <v>161</v>
      </c>
      <c r="E124" s="166" t="s">
        <v>198</v>
      </c>
      <c r="F124" s="167" t="s">
        <v>199</v>
      </c>
      <c r="G124" s="168" t="s">
        <v>164</v>
      </c>
      <c r="H124" s="169">
        <v>1</v>
      </c>
      <c r="I124" s="170"/>
      <c r="J124" s="171">
        <f>ROUND(I124*H124,2)</f>
        <v>0</v>
      </c>
      <c r="K124" s="172"/>
      <c r="L124" s="37"/>
      <c r="M124" s="173" t="s">
        <v>1</v>
      </c>
      <c r="N124" s="174" t="s">
        <v>44</v>
      </c>
      <c r="O124" s="75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77" t="s">
        <v>165</v>
      </c>
      <c r="AT124" s="177" t="s">
        <v>161</v>
      </c>
      <c r="AU124" s="177" t="s">
        <v>87</v>
      </c>
      <c r="AY124" s="17" t="s">
        <v>160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17" t="s">
        <v>87</v>
      </c>
      <c r="BK124" s="178">
        <f>ROUND(I124*H124,2)</f>
        <v>0</v>
      </c>
      <c r="BL124" s="17" t="s">
        <v>165</v>
      </c>
      <c r="BM124" s="177" t="s">
        <v>200</v>
      </c>
    </row>
    <row r="125" s="2" customFormat="1">
      <c r="A125" s="36"/>
      <c r="B125" s="37"/>
      <c r="C125" s="36"/>
      <c r="D125" s="179" t="s">
        <v>167</v>
      </c>
      <c r="E125" s="36"/>
      <c r="F125" s="180" t="s">
        <v>199</v>
      </c>
      <c r="G125" s="36"/>
      <c r="H125" s="36"/>
      <c r="I125" s="181"/>
      <c r="J125" s="36"/>
      <c r="K125" s="36"/>
      <c r="L125" s="37"/>
      <c r="M125" s="182"/>
      <c r="N125" s="183"/>
      <c r="O125" s="75"/>
      <c r="P125" s="75"/>
      <c r="Q125" s="75"/>
      <c r="R125" s="75"/>
      <c r="S125" s="75"/>
      <c r="T125" s="7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167</v>
      </c>
      <c r="AU125" s="17" t="s">
        <v>87</v>
      </c>
    </row>
    <row r="126" s="2" customFormat="1">
      <c r="A126" s="36"/>
      <c r="B126" s="37"/>
      <c r="C126" s="36"/>
      <c r="D126" s="179" t="s">
        <v>168</v>
      </c>
      <c r="E126" s="36"/>
      <c r="F126" s="184" t="s">
        <v>183</v>
      </c>
      <c r="G126" s="36"/>
      <c r="H126" s="36"/>
      <c r="I126" s="181"/>
      <c r="J126" s="36"/>
      <c r="K126" s="36"/>
      <c r="L126" s="37"/>
      <c r="M126" s="182"/>
      <c r="N126" s="183"/>
      <c r="O126" s="75"/>
      <c r="P126" s="75"/>
      <c r="Q126" s="75"/>
      <c r="R126" s="75"/>
      <c r="S126" s="75"/>
      <c r="T126" s="7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168</v>
      </c>
      <c r="AU126" s="17" t="s">
        <v>87</v>
      </c>
    </row>
    <row r="127" s="12" customFormat="1">
      <c r="A127" s="12"/>
      <c r="B127" s="185"/>
      <c r="C127" s="12"/>
      <c r="D127" s="179" t="s">
        <v>170</v>
      </c>
      <c r="E127" s="186" t="s">
        <v>1</v>
      </c>
      <c r="F127" s="187" t="s">
        <v>184</v>
      </c>
      <c r="G127" s="12"/>
      <c r="H127" s="188">
        <v>1</v>
      </c>
      <c r="I127" s="189"/>
      <c r="J127" s="12"/>
      <c r="K127" s="12"/>
      <c r="L127" s="185"/>
      <c r="M127" s="190"/>
      <c r="N127" s="191"/>
      <c r="O127" s="191"/>
      <c r="P127" s="191"/>
      <c r="Q127" s="191"/>
      <c r="R127" s="191"/>
      <c r="S127" s="191"/>
      <c r="T127" s="19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6" t="s">
        <v>170</v>
      </c>
      <c r="AU127" s="186" t="s">
        <v>87</v>
      </c>
      <c r="AV127" s="12" t="s">
        <v>89</v>
      </c>
      <c r="AW127" s="12" t="s">
        <v>33</v>
      </c>
      <c r="AX127" s="12" t="s">
        <v>87</v>
      </c>
      <c r="AY127" s="186" t="s">
        <v>160</v>
      </c>
    </row>
    <row r="128" s="2" customFormat="1" ht="24.15" customHeight="1">
      <c r="A128" s="36"/>
      <c r="B128" s="164"/>
      <c r="C128" s="165" t="s">
        <v>178</v>
      </c>
      <c r="D128" s="165" t="s">
        <v>161</v>
      </c>
      <c r="E128" s="166" t="s">
        <v>201</v>
      </c>
      <c r="F128" s="167" t="s">
        <v>202</v>
      </c>
      <c r="G128" s="168" t="s">
        <v>164</v>
      </c>
      <c r="H128" s="169">
        <v>1</v>
      </c>
      <c r="I128" s="170"/>
      <c r="J128" s="171">
        <f>ROUND(I128*H128,2)</f>
        <v>0</v>
      </c>
      <c r="K128" s="172"/>
      <c r="L128" s="37"/>
      <c r="M128" s="173" t="s">
        <v>1</v>
      </c>
      <c r="N128" s="174" t="s">
        <v>44</v>
      </c>
      <c r="O128" s="75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7" t="s">
        <v>165</v>
      </c>
      <c r="AT128" s="177" t="s">
        <v>161</v>
      </c>
      <c r="AU128" s="177" t="s">
        <v>87</v>
      </c>
      <c r="AY128" s="17" t="s">
        <v>160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7" t="s">
        <v>87</v>
      </c>
      <c r="BK128" s="178">
        <f>ROUND(I128*H128,2)</f>
        <v>0</v>
      </c>
      <c r="BL128" s="17" t="s">
        <v>165</v>
      </c>
      <c r="BM128" s="177" t="s">
        <v>203</v>
      </c>
    </row>
    <row r="129" s="2" customFormat="1">
      <c r="A129" s="36"/>
      <c r="B129" s="37"/>
      <c r="C129" s="36"/>
      <c r="D129" s="179" t="s">
        <v>167</v>
      </c>
      <c r="E129" s="36"/>
      <c r="F129" s="180" t="s">
        <v>202</v>
      </c>
      <c r="G129" s="36"/>
      <c r="H129" s="36"/>
      <c r="I129" s="181"/>
      <c r="J129" s="36"/>
      <c r="K129" s="36"/>
      <c r="L129" s="37"/>
      <c r="M129" s="182"/>
      <c r="N129" s="183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167</v>
      </c>
      <c r="AU129" s="17" t="s">
        <v>87</v>
      </c>
    </row>
    <row r="130" s="2" customFormat="1">
      <c r="A130" s="36"/>
      <c r="B130" s="37"/>
      <c r="C130" s="36"/>
      <c r="D130" s="179" t="s">
        <v>168</v>
      </c>
      <c r="E130" s="36"/>
      <c r="F130" s="184" t="s">
        <v>183</v>
      </c>
      <c r="G130" s="36"/>
      <c r="H130" s="36"/>
      <c r="I130" s="181"/>
      <c r="J130" s="36"/>
      <c r="K130" s="36"/>
      <c r="L130" s="37"/>
      <c r="M130" s="182"/>
      <c r="N130" s="183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168</v>
      </c>
      <c r="AU130" s="17" t="s">
        <v>87</v>
      </c>
    </row>
    <row r="131" s="2" customFormat="1">
      <c r="A131" s="36"/>
      <c r="B131" s="37"/>
      <c r="C131" s="36"/>
      <c r="D131" s="179" t="s">
        <v>175</v>
      </c>
      <c r="E131" s="36"/>
      <c r="F131" s="184" t="s">
        <v>204</v>
      </c>
      <c r="G131" s="36"/>
      <c r="H131" s="36"/>
      <c r="I131" s="181"/>
      <c r="J131" s="36"/>
      <c r="K131" s="36"/>
      <c r="L131" s="37"/>
      <c r="M131" s="182"/>
      <c r="N131" s="183"/>
      <c r="O131" s="75"/>
      <c r="P131" s="75"/>
      <c r="Q131" s="75"/>
      <c r="R131" s="75"/>
      <c r="S131" s="75"/>
      <c r="T131" s="7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7" t="s">
        <v>175</v>
      </c>
      <c r="AU131" s="17" t="s">
        <v>87</v>
      </c>
    </row>
    <row r="132" s="12" customFormat="1">
      <c r="A132" s="12"/>
      <c r="B132" s="185"/>
      <c r="C132" s="12"/>
      <c r="D132" s="179" t="s">
        <v>170</v>
      </c>
      <c r="E132" s="186" t="s">
        <v>1</v>
      </c>
      <c r="F132" s="187" t="s">
        <v>184</v>
      </c>
      <c r="G132" s="12"/>
      <c r="H132" s="188">
        <v>1</v>
      </c>
      <c r="I132" s="189"/>
      <c r="J132" s="12"/>
      <c r="K132" s="12"/>
      <c r="L132" s="185"/>
      <c r="M132" s="190"/>
      <c r="N132" s="191"/>
      <c r="O132" s="191"/>
      <c r="P132" s="191"/>
      <c r="Q132" s="191"/>
      <c r="R132" s="191"/>
      <c r="S132" s="191"/>
      <c r="T132" s="19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186" t="s">
        <v>170</v>
      </c>
      <c r="AU132" s="186" t="s">
        <v>87</v>
      </c>
      <c r="AV132" s="12" t="s">
        <v>89</v>
      </c>
      <c r="AW132" s="12" t="s">
        <v>33</v>
      </c>
      <c r="AX132" s="12" t="s">
        <v>87</v>
      </c>
      <c r="AY132" s="186" t="s">
        <v>160</v>
      </c>
    </row>
    <row r="133" s="2" customFormat="1" ht="16.5" customHeight="1">
      <c r="A133" s="36"/>
      <c r="B133" s="164"/>
      <c r="C133" s="165" t="s">
        <v>159</v>
      </c>
      <c r="D133" s="165" t="s">
        <v>161</v>
      </c>
      <c r="E133" s="166" t="s">
        <v>205</v>
      </c>
      <c r="F133" s="167" t="s">
        <v>206</v>
      </c>
      <c r="G133" s="168" t="s">
        <v>164</v>
      </c>
      <c r="H133" s="169">
        <v>1</v>
      </c>
      <c r="I133" s="170"/>
      <c r="J133" s="171">
        <f>ROUND(I133*H133,2)</f>
        <v>0</v>
      </c>
      <c r="K133" s="172"/>
      <c r="L133" s="37"/>
      <c r="M133" s="173" t="s">
        <v>1</v>
      </c>
      <c r="N133" s="174" t="s">
        <v>44</v>
      </c>
      <c r="O133" s="75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7" t="s">
        <v>165</v>
      </c>
      <c r="AT133" s="177" t="s">
        <v>161</v>
      </c>
      <c r="AU133" s="177" t="s">
        <v>87</v>
      </c>
      <c r="AY133" s="17" t="s">
        <v>160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7" t="s">
        <v>87</v>
      </c>
      <c r="BK133" s="178">
        <f>ROUND(I133*H133,2)</f>
        <v>0</v>
      </c>
      <c r="BL133" s="17" t="s">
        <v>165</v>
      </c>
      <c r="BM133" s="177" t="s">
        <v>207</v>
      </c>
    </row>
    <row r="134" s="2" customFormat="1">
      <c r="A134" s="36"/>
      <c r="B134" s="37"/>
      <c r="C134" s="36"/>
      <c r="D134" s="179" t="s">
        <v>167</v>
      </c>
      <c r="E134" s="36"/>
      <c r="F134" s="180" t="s">
        <v>206</v>
      </c>
      <c r="G134" s="36"/>
      <c r="H134" s="36"/>
      <c r="I134" s="181"/>
      <c r="J134" s="36"/>
      <c r="K134" s="36"/>
      <c r="L134" s="37"/>
      <c r="M134" s="182"/>
      <c r="N134" s="183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167</v>
      </c>
      <c r="AU134" s="17" t="s">
        <v>87</v>
      </c>
    </row>
    <row r="135" s="2" customFormat="1">
      <c r="A135" s="36"/>
      <c r="B135" s="37"/>
      <c r="C135" s="36"/>
      <c r="D135" s="179" t="s">
        <v>168</v>
      </c>
      <c r="E135" s="36"/>
      <c r="F135" s="184" t="s">
        <v>208</v>
      </c>
      <c r="G135" s="36"/>
      <c r="H135" s="36"/>
      <c r="I135" s="181"/>
      <c r="J135" s="36"/>
      <c r="K135" s="36"/>
      <c r="L135" s="37"/>
      <c r="M135" s="182"/>
      <c r="N135" s="183"/>
      <c r="O135" s="75"/>
      <c r="P135" s="75"/>
      <c r="Q135" s="75"/>
      <c r="R135" s="75"/>
      <c r="S135" s="75"/>
      <c r="T135" s="7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7" t="s">
        <v>168</v>
      </c>
      <c r="AU135" s="17" t="s">
        <v>87</v>
      </c>
    </row>
    <row r="136" s="12" customFormat="1">
      <c r="A136" s="12"/>
      <c r="B136" s="185"/>
      <c r="C136" s="12"/>
      <c r="D136" s="179" t="s">
        <v>170</v>
      </c>
      <c r="E136" s="186" t="s">
        <v>1</v>
      </c>
      <c r="F136" s="187" t="s">
        <v>209</v>
      </c>
      <c r="G136" s="12"/>
      <c r="H136" s="188">
        <v>1</v>
      </c>
      <c r="I136" s="189"/>
      <c r="J136" s="12"/>
      <c r="K136" s="12"/>
      <c r="L136" s="185"/>
      <c r="M136" s="190"/>
      <c r="N136" s="191"/>
      <c r="O136" s="191"/>
      <c r="P136" s="191"/>
      <c r="Q136" s="191"/>
      <c r="R136" s="191"/>
      <c r="S136" s="191"/>
      <c r="T136" s="19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6" t="s">
        <v>170</v>
      </c>
      <c r="AU136" s="186" t="s">
        <v>87</v>
      </c>
      <c r="AV136" s="12" t="s">
        <v>89</v>
      </c>
      <c r="AW136" s="12" t="s">
        <v>33</v>
      </c>
      <c r="AX136" s="12" t="s">
        <v>87</v>
      </c>
      <c r="AY136" s="186" t="s">
        <v>160</v>
      </c>
    </row>
    <row r="137" s="2" customFormat="1" ht="24.15" customHeight="1">
      <c r="A137" s="36"/>
      <c r="B137" s="164"/>
      <c r="C137" s="165" t="s">
        <v>210</v>
      </c>
      <c r="D137" s="165" t="s">
        <v>161</v>
      </c>
      <c r="E137" s="166" t="s">
        <v>211</v>
      </c>
      <c r="F137" s="167" t="s">
        <v>212</v>
      </c>
      <c r="G137" s="168" t="s">
        <v>164</v>
      </c>
      <c r="H137" s="169">
        <v>1</v>
      </c>
      <c r="I137" s="170"/>
      <c r="J137" s="171">
        <f>ROUND(I137*H137,2)</f>
        <v>0</v>
      </c>
      <c r="K137" s="172"/>
      <c r="L137" s="37"/>
      <c r="M137" s="173" t="s">
        <v>1</v>
      </c>
      <c r="N137" s="174" t="s">
        <v>44</v>
      </c>
      <c r="O137" s="75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7" t="s">
        <v>165</v>
      </c>
      <c r="AT137" s="177" t="s">
        <v>161</v>
      </c>
      <c r="AU137" s="177" t="s">
        <v>87</v>
      </c>
      <c r="AY137" s="17" t="s">
        <v>160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7" t="s">
        <v>87</v>
      </c>
      <c r="BK137" s="178">
        <f>ROUND(I137*H137,2)</f>
        <v>0</v>
      </c>
      <c r="BL137" s="17" t="s">
        <v>165</v>
      </c>
      <c r="BM137" s="177" t="s">
        <v>213</v>
      </c>
    </row>
    <row r="138" s="2" customFormat="1">
      <c r="A138" s="36"/>
      <c r="B138" s="37"/>
      <c r="C138" s="36"/>
      <c r="D138" s="179" t="s">
        <v>167</v>
      </c>
      <c r="E138" s="36"/>
      <c r="F138" s="180" t="s">
        <v>212</v>
      </c>
      <c r="G138" s="36"/>
      <c r="H138" s="36"/>
      <c r="I138" s="181"/>
      <c r="J138" s="36"/>
      <c r="K138" s="36"/>
      <c r="L138" s="37"/>
      <c r="M138" s="182"/>
      <c r="N138" s="183"/>
      <c r="O138" s="75"/>
      <c r="P138" s="75"/>
      <c r="Q138" s="75"/>
      <c r="R138" s="75"/>
      <c r="S138" s="75"/>
      <c r="T138" s="7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7" t="s">
        <v>167</v>
      </c>
      <c r="AU138" s="17" t="s">
        <v>87</v>
      </c>
    </row>
    <row r="139" s="2" customFormat="1">
      <c r="A139" s="36"/>
      <c r="B139" s="37"/>
      <c r="C139" s="36"/>
      <c r="D139" s="179" t="s">
        <v>168</v>
      </c>
      <c r="E139" s="36"/>
      <c r="F139" s="184" t="s">
        <v>183</v>
      </c>
      <c r="G139" s="36"/>
      <c r="H139" s="36"/>
      <c r="I139" s="181"/>
      <c r="J139" s="36"/>
      <c r="K139" s="36"/>
      <c r="L139" s="37"/>
      <c r="M139" s="182"/>
      <c r="N139" s="183"/>
      <c r="O139" s="75"/>
      <c r="P139" s="75"/>
      <c r="Q139" s="75"/>
      <c r="R139" s="75"/>
      <c r="S139" s="75"/>
      <c r="T139" s="7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168</v>
      </c>
      <c r="AU139" s="17" t="s">
        <v>87</v>
      </c>
    </row>
    <row r="140" s="12" customFormat="1">
      <c r="A140" s="12"/>
      <c r="B140" s="185"/>
      <c r="C140" s="12"/>
      <c r="D140" s="179" t="s">
        <v>170</v>
      </c>
      <c r="E140" s="186" t="s">
        <v>1</v>
      </c>
      <c r="F140" s="187" t="s">
        <v>214</v>
      </c>
      <c r="G140" s="12"/>
      <c r="H140" s="188">
        <v>1</v>
      </c>
      <c r="I140" s="189"/>
      <c r="J140" s="12"/>
      <c r="K140" s="12"/>
      <c r="L140" s="185"/>
      <c r="M140" s="190"/>
      <c r="N140" s="191"/>
      <c r="O140" s="191"/>
      <c r="P140" s="191"/>
      <c r="Q140" s="191"/>
      <c r="R140" s="191"/>
      <c r="S140" s="191"/>
      <c r="T140" s="19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86" t="s">
        <v>170</v>
      </c>
      <c r="AU140" s="186" t="s">
        <v>87</v>
      </c>
      <c r="AV140" s="12" t="s">
        <v>89</v>
      </c>
      <c r="AW140" s="12" t="s">
        <v>33</v>
      </c>
      <c r="AX140" s="12" t="s">
        <v>87</v>
      </c>
      <c r="AY140" s="186" t="s">
        <v>160</v>
      </c>
    </row>
    <row r="141" s="2" customFormat="1" ht="16.5" customHeight="1">
      <c r="A141" s="36"/>
      <c r="B141" s="164"/>
      <c r="C141" s="165" t="s">
        <v>215</v>
      </c>
      <c r="D141" s="165" t="s">
        <v>161</v>
      </c>
      <c r="E141" s="166" t="s">
        <v>216</v>
      </c>
      <c r="F141" s="167" t="s">
        <v>217</v>
      </c>
      <c r="G141" s="168" t="s">
        <v>164</v>
      </c>
      <c r="H141" s="169">
        <v>2</v>
      </c>
      <c r="I141" s="170"/>
      <c r="J141" s="171">
        <f>ROUND(I141*H141,2)</f>
        <v>0</v>
      </c>
      <c r="K141" s="172"/>
      <c r="L141" s="37"/>
      <c r="M141" s="173" t="s">
        <v>1</v>
      </c>
      <c r="N141" s="174" t="s">
        <v>44</v>
      </c>
      <c r="O141" s="75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7" t="s">
        <v>165</v>
      </c>
      <c r="AT141" s="177" t="s">
        <v>161</v>
      </c>
      <c r="AU141" s="177" t="s">
        <v>87</v>
      </c>
      <c r="AY141" s="17" t="s">
        <v>160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7" t="s">
        <v>87</v>
      </c>
      <c r="BK141" s="178">
        <f>ROUND(I141*H141,2)</f>
        <v>0</v>
      </c>
      <c r="BL141" s="17" t="s">
        <v>165</v>
      </c>
      <c r="BM141" s="177" t="s">
        <v>218</v>
      </c>
    </row>
    <row r="142" s="2" customFormat="1">
      <c r="A142" s="36"/>
      <c r="B142" s="37"/>
      <c r="C142" s="36"/>
      <c r="D142" s="179" t="s">
        <v>167</v>
      </c>
      <c r="E142" s="36"/>
      <c r="F142" s="180" t="s">
        <v>219</v>
      </c>
      <c r="G142" s="36"/>
      <c r="H142" s="36"/>
      <c r="I142" s="181"/>
      <c r="J142" s="36"/>
      <c r="K142" s="36"/>
      <c r="L142" s="37"/>
      <c r="M142" s="182"/>
      <c r="N142" s="183"/>
      <c r="O142" s="75"/>
      <c r="P142" s="75"/>
      <c r="Q142" s="75"/>
      <c r="R142" s="75"/>
      <c r="S142" s="75"/>
      <c r="T142" s="7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7" t="s">
        <v>167</v>
      </c>
      <c r="AU142" s="17" t="s">
        <v>87</v>
      </c>
    </row>
    <row r="143" s="2" customFormat="1">
      <c r="A143" s="36"/>
      <c r="B143" s="37"/>
      <c r="C143" s="36"/>
      <c r="D143" s="179" t="s">
        <v>168</v>
      </c>
      <c r="E143" s="36"/>
      <c r="F143" s="184" t="s">
        <v>220</v>
      </c>
      <c r="G143" s="36"/>
      <c r="H143" s="36"/>
      <c r="I143" s="181"/>
      <c r="J143" s="36"/>
      <c r="K143" s="36"/>
      <c r="L143" s="37"/>
      <c r="M143" s="182"/>
      <c r="N143" s="183"/>
      <c r="O143" s="75"/>
      <c r="P143" s="75"/>
      <c r="Q143" s="75"/>
      <c r="R143" s="75"/>
      <c r="S143" s="75"/>
      <c r="T143" s="7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7" t="s">
        <v>168</v>
      </c>
      <c r="AU143" s="17" t="s">
        <v>87</v>
      </c>
    </row>
    <row r="144" s="12" customFormat="1">
      <c r="A144" s="12"/>
      <c r="B144" s="185"/>
      <c r="C144" s="12"/>
      <c r="D144" s="179" t="s">
        <v>170</v>
      </c>
      <c r="E144" s="186" t="s">
        <v>1</v>
      </c>
      <c r="F144" s="187" t="s">
        <v>221</v>
      </c>
      <c r="G144" s="12"/>
      <c r="H144" s="188">
        <v>2</v>
      </c>
      <c r="I144" s="189"/>
      <c r="J144" s="12"/>
      <c r="K144" s="12"/>
      <c r="L144" s="185"/>
      <c r="M144" s="193"/>
      <c r="N144" s="194"/>
      <c r="O144" s="194"/>
      <c r="P144" s="194"/>
      <c r="Q144" s="194"/>
      <c r="R144" s="194"/>
      <c r="S144" s="194"/>
      <c r="T144" s="195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186" t="s">
        <v>170</v>
      </c>
      <c r="AU144" s="186" t="s">
        <v>87</v>
      </c>
      <c r="AV144" s="12" t="s">
        <v>89</v>
      </c>
      <c r="AW144" s="12" t="s">
        <v>33</v>
      </c>
      <c r="AX144" s="12" t="s">
        <v>87</v>
      </c>
      <c r="AY144" s="186" t="s">
        <v>160</v>
      </c>
    </row>
    <row r="145" s="2" customFormat="1" ht="6.96" customHeight="1">
      <c r="A145" s="36"/>
      <c r="B145" s="58"/>
      <c r="C145" s="59"/>
      <c r="D145" s="59"/>
      <c r="E145" s="59"/>
      <c r="F145" s="59"/>
      <c r="G145" s="59"/>
      <c r="H145" s="59"/>
      <c r="I145" s="59"/>
      <c r="J145" s="59"/>
      <c r="K145" s="59"/>
      <c r="L145" s="37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autoFilter ref="C116:K14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37"/>
      <c r="C9" s="36"/>
      <c r="D9" s="36"/>
      <c r="E9" s="65" t="s">
        <v>226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ROUND(J117,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ROUND((SUM(BE117:BE135)),  2)</f>
        <v>0</v>
      </c>
      <c r="G33" s="36"/>
      <c r="H33" s="36"/>
      <c r="I33" s="126">
        <v>0.20999999999999999</v>
      </c>
      <c r="J33" s="125">
        <f>ROUND(((SUM(BE117:BE135))*I33),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ROUND((SUM(BF117:BF135)),  2)</f>
        <v>0</v>
      </c>
      <c r="G34" s="36"/>
      <c r="H34" s="36"/>
      <c r="I34" s="126">
        <v>0.12</v>
      </c>
      <c r="J34" s="125">
        <f>ROUND(((SUM(BF117:BF135))*I34),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ROUND((SUM(BG117:BG135)),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ROUND((SUM(BH117:BH135)),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ROUND((SUM(BI117:BI135)),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6"/>
      <c r="D87" s="36"/>
      <c r="E87" s="65" t="str">
        <f>E9</f>
        <v>SO 002.4 - Vedlejší rozpočtové náklady - SO 102 - Úsek 4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J117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143</v>
      </c>
      <c r="E97" s="140"/>
      <c r="F97" s="140"/>
      <c r="G97" s="140"/>
      <c r="H97" s="140"/>
      <c r="I97" s="140"/>
      <c r="J97" s="141">
        <f>J118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144</v>
      </c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119" t="str">
        <f>E7</f>
        <v>III/3489 Lípa - průtah, PD - Chodník a parkovací stání</v>
      </c>
      <c r="F107" s="30"/>
      <c r="G107" s="30"/>
      <c r="H107" s="30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136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30" customHeight="1">
      <c r="A109" s="36"/>
      <c r="B109" s="37"/>
      <c r="C109" s="36"/>
      <c r="D109" s="36"/>
      <c r="E109" s="65" t="str">
        <f>E9</f>
        <v>SO 002.4 - Vedlejší rozpočtové náklady - SO 102 - Úsek 4</v>
      </c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6"/>
      <c r="E111" s="36"/>
      <c r="F111" s="25" t="str">
        <f>F12</f>
        <v xml:space="preserve"> </v>
      </c>
      <c r="G111" s="36"/>
      <c r="H111" s="36"/>
      <c r="I111" s="30" t="s">
        <v>22</v>
      </c>
      <c r="J111" s="67" t="str">
        <f>IF(J12="","",J12)</f>
        <v>30. 9. 2024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6"/>
      <c r="E113" s="36"/>
      <c r="F113" s="25" t="str">
        <f>E15</f>
        <v>Obec Lípa</v>
      </c>
      <c r="G113" s="36"/>
      <c r="H113" s="36"/>
      <c r="I113" s="30" t="s">
        <v>32</v>
      </c>
      <c r="J113" s="34" t="str">
        <f>E21</f>
        <v xml:space="preserve"> 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30</v>
      </c>
      <c r="D114" s="36"/>
      <c r="E114" s="36"/>
      <c r="F114" s="25" t="str">
        <f>IF(E18="","",E18)</f>
        <v>Vyplň údaj</v>
      </c>
      <c r="G114" s="36"/>
      <c r="H114" s="36"/>
      <c r="I114" s="30" t="s">
        <v>34</v>
      </c>
      <c r="J114" s="34" t="str">
        <f>E24</f>
        <v>FORVIA CZ, s.r.o.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42"/>
      <c r="B116" s="143"/>
      <c r="C116" s="144" t="s">
        <v>145</v>
      </c>
      <c r="D116" s="145" t="s">
        <v>64</v>
      </c>
      <c r="E116" s="145" t="s">
        <v>60</v>
      </c>
      <c r="F116" s="145" t="s">
        <v>61</v>
      </c>
      <c r="G116" s="145" t="s">
        <v>146</v>
      </c>
      <c r="H116" s="145" t="s">
        <v>147</v>
      </c>
      <c r="I116" s="145" t="s">
        <v>148</v>
      </c>
      <c r="J116" s="146" t="s">
        <v>140</v>
      </c>
      <c r="K116" s="147" t="s">
        <v>149</v>
      </c>
      <c r="L116" s="148"/>
      <c r="M116" s="84" t="s">
        <v>1</v>
      </c>
      <c r="N116" s="85" t="s">
        <v>43</v>
      </c>
      <c r="O116" s="85" t="s">
        <v>150</v>
      </c>
      <c r="P116" s="85" t="s">
        <v>151</v>
      </c>
      <c r="Q116" s="85" t="s">
        <v>152</v>
      </c>
      <c r="R116" s="85" t="s">
        <v>153</v>
      </c>
      <c r="S116" s="85" t="s">
        <v>154</v>
      </c>
      <c r="T116" s="86" t="s">
        <v>155</v>
      </c>
      <c r="U116" s="142"/>
      <c r="V116" s="142"/>
      <c r="W116" s="142"/>
      <c r="X116" s="142"/>
      <c r="Y116" s="142"/>
      <c r="Z116" s="142"/>
      <c r="AA116" s="142"/>
      <c r="AB116" s="142"/>
      <c r="AC116" s="142"/>
      <c r="AD116" s="142"/>
      <c r="AE116" s="142"/>
    </row>
    <row r="117" s="2" customFormat="1" ht="22.8" customHeight="1">
      <c r="A117" s="36"/>
      <c r="B117" s="37"/>
      <c r="C117" s="91" t="s">
        <v>156</v>
      </c>
      <c r="D117" s="36"/>
      <c r="E117" s="36"/>
      <c r="F117" s="36"/>
      <c r="G117" s="36"/>
      <c r="H117" s="36"/>
      <c r="I117" s="36"/>
      <c r="J117" s="149">
        <f>BK117</f>
        <v>0</v>
      </c>
      <c r="K117" s="36"/>
      <c r="L117" s="37"/>
      <c r="M117" s="87"/>
      <c r="N117" s="71"/>
      <c r="O117" s="88"/>
      <c r="P117" s="150">
        <f>P118</f>
        <v>0</v>
      </c>
      <c r="Q117" s="88"/>
      <c r="R117" s="150">
        <f>R118</f>
        <v>0</v>
      </c>
      <c r="S117" s="88"/>
      <c r="T117" s="15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7" t="s">
        <v>78</v>
      </c>
      <c r="AU117" s="17" t="s">
        <v>142</v>
      </c>
      <c r="BK117" s="152">
        <f>BK118</f>
        <v>0</v>
      </c>
    </row>
    <row r="118" s="11" customFormat="1" ht="25.92" customHeight="1">
      <c r="A118" s="11"/>
      <c r="B118" s="153"/>
      <c r="C118" s="11"/>
      <c r="D118" s="154" t="s">
        <v>78</v>
      </c>
      <c r="E118" s="155" t="s">
        <v>157</v>
      </c>
      <c r="F118" s="155" t="s">
        <v>158</v>
      </c>
      <c r="G118" s="11"/>
      <c r="H118" s="11"/>
      <c r="I118" s="156"/>
      <c r="J118" s="157">
        <f>BK118</f>
        <v>0</v>
      </c>
      <c r="K118" s="11"/>
      <c r="L118" s="153"/>
      <c r="M118" s="158"/>
      <c r="N118" s="159"/>
      <c r="O118" s="159"/>
      <c r="P118" s="160">
        <f>SUM(P119:P135)</f>
        <v>0</v>
      </c>
      <c r="Q118" s="159"/>
      <c r="R118" s="160">
        <f>SUM(R119:R135)</f>
        <v>0</v>
      </c>
      <c r="S118" s="159"/>
      <c r="T118" s="161">
        <f>SUM(T119:T135)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54" t="s">
        <v>159</v>
      </c>
      <c r="AT118" s="162" t="s">
        <v>78</v>
      </c>
      <c r="AU118" s="162" t="s">
        <v>79</v>
      </c>
      <c r="AY118" s="154" t="s">
        <v>160</v>
      </c>
      <c r="BK118" s="163">
        <f>SUM(BK119:BK135)</f>
        <v>0</v>
      </c>
    </row>
    <row r="119" s="2" customFormat="1" ht="24.15" customHeight="1">
      <c r="A119" s="36"/>
      <c r="B119" s="164"/>
      <c r="C119" s="165" t="s">
        <v>87</v>
      </c>
      <c r="D119" s="165" t="s">
        <v>161</v>
      </c>
      <c r="E119" s="166" t="s">
        <v>162</v>
      </c>
      <c r="F119" s="167" t="s">
        <v>163</v>
      </c>
      <c r="G119" s="168" t="s">
        <v>164</v>
      </c>
      <c r="H119" s="169">
        <v>1</v>
      </c>
      <c r="I119" s="170"/>
      <c r="J119" s="171">
        <f>ROUND(I119*H119,2)</f>
        <v>0</v>
      </c>
      <c r="K119" s="172"/>
      <c r="L119" s="37"/>
      <c r="M119" s="173" t="s">
        <v>1</v>
      </c>
      <c r="N119" s="174" t="s">
        <v>44</v>
      </c>
      <c r="O119" s="75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77" t="s">
        <v>165</v>
      </c>
      <c r="AT119" s="177" t="s">
        <v>161</v>
      </c>
      <c r="AU119" s="177" t="s">
        <v>87</v>
      </c>
      <c r="AY119" s="17" t="s">
        <v>160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17" t="s">
        <v>87</v>
      </c>
      <c r="BK119" s="178">
        <f>ROUND(I119*H119,2)</f>
        <v>0</v>
      </c>
      <c r="BL119" s="17" t="s">
        <v>165</v>
      </c>
      <c r="BM119" s="177" t="s">
        <v>166</v>
      </c>
    </row>
    <row r="120" s="2" customFormat="1">
      <c r="A120" s="36"/>
      <c r="B120" s="37"/>
      <c r="C120" s="36"/>
      <c r="D120" s="179" t="s">
        <v>167</v>
      </c>
      <c r="E120" s="36"/>
      <c r="F120" s="180" t="s">
        <v>163</v>
      </c>
      <c r="G120" s="36"/>
      <c r="H120" s="36"/>
      <c r="I120" s="181"/>
      <c r="J120" s="36"/>
      <c r="K120" s="36"/>
      <c r="L120" s="37"/>
      <c r="M120" s="182"/>
      <c r="N120" s="183"/>
      <c r="O120" s="75"/>
      <c r="P120" s="75"/>
      <c r="Q120" s="75"/>
      <c r="R120" s="75"/>
      <c r="S120" s="75"/>
      <c r="T120" s="7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167</v>
      </c>
      <c r="AU120" s="17" t="s">
        <v>87</v>
      </c>
    </row>
    <row r="121" s="2" customFormat="1">
      <c r="A121" s="36"/>
      <c r="B121" s="37"/>
      <c r="C121" s="36"/>
      <c r="D121" s="179" t="s">
        <v>168</v>
      </c>
      <c r="E121" s="36"/>
      <c r="F121" s="184" t="s">
        <v>169</v>
      </c>
      <c r="G121" s="36"/>
      <c r="H121" s="36"/>
      <c r="I121" s="181"/>
      <c r="J121" s="36"/>
      <c r="K121" s="36"/>
      <c r="L121" s="37"/>
      <c r="M121" s="182"/>
      <c r="N121" s="183"/>
      <c r="O121" s="75"/>
      <c r="P121" s="75"/>
      <c r="Q121" s="75"/>
      <c r="R121" s="75"/>
      <c r="S121" s="75"/>
      <c r="T121" s="7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168</v>
      </c>
      <c r="AU121" s="17" t="s">
        <v>87</v>
      </c>
    </row>
    <row r="122" s="12" customFormat="1">
      <c r="A122" s="12"/>
      <c r="B122" s="185"/>
      <c r="C122" s="12"/>
      <c r="D122" s="179" t="s">
        <v>170</v>
      </c>
      <c r="E122" s="186" t="s">
        <v>1</v>
      </c>
      <c r="F122" s="187" t="s">
        <v>87</v>
      </c>
      <c r="G122" s="12"/>
      <c r="H122" s="188">
        <v>1</v>
      </c>
      <c r="I122" s="189"/>
      <c r="J122" s="12"/>
      <c r="K122" s="12"/>
      <c r="L122" s="185"/>
      <c r="M122" s="190"/>
      <c r="N122" s="191"/>
      <c r="O122" s="191"/>
      <c r="P122" s="191"/>
      <c r="Q122" s="191"/>
      <c r="R122" s="191"/>
      <c r="S122" s="191"/>
      <c r="T122" s="19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186" t="s">
        <v>170</v>
      </c>
      <c r="AU122" s="186" t="s">
        <v>87</v>
      </c>
      <c r="AV122" s="12" t="s">
        <v>89</v>
      </c>
      <c r="AW122" s="12" t="s">
        <v>33</v>
      </c>
      <c r="AX122" s="12" t="s">
        <v>87</v>
      </c>
      <c r="AY122" s="186" t="s">
        <v>160</v>
      </c>
    </row>
    <row r="123" s="2" customFormat="1" ht="24.15" customHeight="1">
      <c r="A123" s="36"/>
      <c r="B123" s="164"/>
      <c r="C123" s="165" t="s">
        <v>89</v>
      </c>
      <c r="D123" s="165" t="s">
        <v>161</v>
      </c>
      <c r="E123" s="166" t="s">
        <v>171</v>
      </c>
      <c r="F123" s="167" t="s">
        <v>172</v>
      </c>
      <c r="G123" s="168" t="s">
        <v>164</v>
      </c>
      <c r="H123" s="169">
        <v>1</v>
      </c>
      <c r="I123" s="170"/>
      <c r="J123" s="171">
        <f>ROUND(I123*H123,2)</f>
        <v>0</v>
      </c>
      <c r="K123" s="172"/>
      <c r="L123" s="37"/>
      <c r="M123" s="173" t="s">
        <v>1</v>
      </c>
      <c r="N123" s="174" t="s">
        <v>44</v>
      </c>
      <c r="O123" s="75"/>
      <c r="P123" s="175">
        <f>O123*H123</f>
        <v>0</v>
      </c>
      <c r="Q123" s="175">
        <v>0</v>
      </c>
      <c r="R123" s="175">
        <f>Q123*H123</f>
        <v>0</v>
      </c>
      <c r="S123" s="175">
        <v>0</v>
      </c>
      <c r="T123" s="17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77" t="s">
        <v>159</v>
      </c>
      <c r="AT123" s="177" t="s">
        <v>161</v>
      </c>
      <c r="AU123" s="177" t="s">
        <v>87</v>
      </c>
      <c r="AY123" s="17" t="s">
        <v>160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17" t="s">
        <v>87</v>
      </c>
      <c r="BK123" s="178">
        <f>ROUND(I123*H123,2)</f>
        <v>0</v>
      </c>
      <c r="BL123" s="17" t="s">
        <v>159</v>
      </c>
      <c r="BM123" s="177" t="s">
        <v>173</v>
      </c>
    </row>
    <row r="124" s="2" customFormat="1">
      <c r="A124" s="36"/>
      <c r="B124" s="37"/>
      <c r="C124" s="36"/>
      <c r="D124" s="179" t="s">
        <v>167</v>
      </c>
      <c r="E124" s="36"/>
      <c r="F124" s="180" t="s">
        <v>172</v>
      </c>
      <c r="G124" s="36"/>
      <c r="H124" s="36"/>
      <c r="I124" s="181"/>
      <c r="J124" s="36"/>
      <c r="K124" s="36"/>
      <c r="L124" s="37"/>
      <c r="M124" s="182"/>
      <c r="N124" s="183"/>
      <c r="O124" s="75"/>
      <c r="P124" s="75"/>
      <c r="Q124" s="75"/>
      <c r="R124" s="75"/>
      <c r="S124" s="75"/>
      <c r="T124" s="7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7" t="s">
        <v>167</v>
      </c>
      <c r="AU124" s="17" t="s">
        <v>87</v>
      </c>
    </row>
    <row r="125" s="2" customFormat="1">
      <c r="A125" s="36"/>
      <c r="B125" s="37"/>
      <c r="C125" s="36"/>
      <c r="D125" s="179" t="s">
        <v>168</v>
      </c>
      <c r="E125" s="36"/>
      <c r="F125" s="184" t="s">
        <v>174</v>
      </c>
      <c r="G125" s="36"/>
      <c r="H125" s="36"/>
      <c r="I125" s="181"/>
      <c r="J125" s="36"/>
      <c r="K125" s="36"/>
      <c r="L125" s="37"/>
      <c r="M125" s="182"/>
      <c r="N125" s="183"/>
      <c r="O125" s="75"/>
      <c r="P125" s="75"/>
      <c r="Q125" s="75"/>
      <c r="R125" s="75"/>
      <c r="S125" s="75"/>
      <c r="T125" s="7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168</v>
      </c>
      <c r="AU125" s="17" t="s">
        <v>87</v>
      </c>
    </row>
    <row r="126" s="2" customFormat="1">
      <c r="A126" s="36"/>
      <c r="B126" s="37"/>
      <c r="C126" s="36"/>
      <c r="D126" s="179" t="s">
        <v>175</v>
      </c>
      <c r="E126" s="36"/>
      <c r="F126" s="184" t="s">
        <v>176</v>
      </c>
      <c r="G126" s="36"/>
      <c r="H126" s="36"/>
      <c r="I126" s="181"/>
      <c r="J126" s="36"/>
      <c r="K126" s="36"/>
      <c r="L126" s="37"/>
      <c r="M126" s="182"/>
      <c r="N126" s="183"/>
      <c r="O126" s="75"/>
      <c r="P126" s="75"/>
      <c r="Q126" s="75"/>
      <c r="R126" s="75"/>
      <c r="S126" s="75"/>
      <c r="T126" s="7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175</v>
      </c>
      <c r="AU126" s="17" t="s">
        <v>87</v>
      </c>
    </row>
    <row r="127" s="12" customFormat="1">
      <c r="A127" s="12"/>
      <c r="B127" s="185"/>
      <c r="C127" s="12"/>
      <c r="D127" s="179" t="s">
        <v>170</v>
      </c>
      <c r="E127" s="186" t="s">
        <v>1</v>
      </c>
      <c r="F127" s="187" t="s">
        <v>177</v>
      </c>
      <c r="G127" s="12"/>
      <c r="H127" s="188">
        <v>1</v>
      </c>
      <c r="I127" s="189"/>
      <c r="J127" s="12"/>
      <c r="K127" s="12"/>
      <c r="L127" s="185"/>
      <c r="M127" s="190"/>
      <c r="N127" s="191"/>
      <c r="O127" s="191"/>
      <c r="P127" s="191"/>
      <c r="Q127" s="191"/>
      <c r="R127" s="191"/>
      <c r="S127" s="191"/>
      <c r="T127" s="19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6" t="s">
        <v>170</v>
      </c>
      <c r="AU127" s="186" t="s">
        <v>87</v>
      </c>
      <c r="AV127" s="12" t="s">
        <v>89</v>
      </c>
      <c r="AW127" s="12" t="s">
        <v>33</v>
      </c>
      <c r="AX127" s="12" t="s">
        <v>87</v>
      </c>
      <c r="AY127" s="186" t="s">
        <v>160</v>
      </c>
    </row>
    <row r="128" s="2" customFormat="1" ht="16.5" customHeight="1">
      <c r="A128" s="36"/>
      <c r="B128" s="164"/>
      <c r="C128" s="165" t="s">
        <v>178</v>
      </c>
      <c r="D128" s="165" t="s">
        <v>161</v>
      </c>
      <c r="E128" s="166" t="s">
        <v>179</v>
      </c>
      <c r="F128" s="167" t="s">
        <v>180</v>
      </c>
      <c r="G128" s="168" t="s">
        <v>164</v>
      </c>
      <c r="H128" s="169">
        <v>1</v>
      </c>
      <c r="I128" s="170"/>
      <c r="J128" s="171">
        <f>ROUND(I128*H128,2)</f>
        <v>0</v>
      </c>
      <c r="K128" s="172"/>
      <c r="L128" s="37"/>
      <c r="M128" s="173" t="s">
        <v>1</v>
      </c>
      <c r="N128" s="174" t="s">
        <v>44</v>
      </c>
      <c r="O128" s="75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7" t="s">
        <v>165</v>
      </c>
      <c r="AT128" s="177" t="s">
        <v>161</v>
      </c>
      <c r="AU128" s="177" t="s">
        <v>87</v>
      </c>
      <c r="AY128" s="17" t="s">
        <v>160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7" t="s">
        <v>87</v>
      </c>
      <c r="BK128" s="178">
        <f>ROUND(I128*H128,2)</f>
        <v>0</v>
      </c>
      <c r="BL128" s="17" t="s">
        <v>165</v>
      </c>
      <c r="BM128" s="177" t="s">
        <v>181</v>
      </c>
    </row>
    <row r="129" s="2" customFormat="1">
      <c r="A129" s="36"/>
      <c r="B129" s="37"/>
      <c r="C129" s="36"/>
      <c r="D129" s="179" t="s">
        <v>167</v>
      </c>
      <c r="E129" s="36"/>
      <c r="F129" s="180" t="s">
        <v>182</v>
      </c>
      <c r="G129" s="36"/>
      <c r="H129" s="36"/>
      <c r="I129" s="181"/>
      <c r="J129" s="36"/>
      <c r="K129" s="36"/>
      <c r="L129" s="37"/>
      <c r="M129" s="182"/>
      <c r="N129" s="183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167</v>
      </c>
      <c r="AU129" s="17" t="s">
        <v>87</v>
      </c>
    </row>
    <row r="130" s="2" customFormat="1">
      <c r="A130" s="36"/>
      <c r="B130" s="37"/>
      <c r="C130" s="36"/>
      <c r="D130" s="179" t="s">
        <v>168</v>
      </c>
      <c r="E130" s="36"/>
      <c r="F130" s="184" t="s">
        <v>183</v>
      </c>
      <c r="G130" s="36"/>
      <c r="H130" s="36"/>
      <c r="I130" s="181"/>
      <c r="J130" s="36"/>
      <c r="K130" s="36"/>
      <c r="L130" s="37"/>
      <c r="M130" s="182"/>
      <c r="N130" s="183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168</v>
      </c>
      <c r="AU130" s="17" t="s">
        <v>87</v>
      </c>
    </row>
    <row r="131" s="12" customFormat="1">
      <c r="A131" s="12"/>
      <c r="B131" s="185"/>
      <c r="C131" s="12"/>
      <c r="D131" s="179" t="s">
        <v>170</v>
      </c>
      <c r="E131" s="186" t="s">
        <v>1</v>
      </c>
      <c r="F131" s="187" t="s">
        <v>184</v>
      </c>
      <c r="G131" s="12"/>
      <c r="H131" s="188">
        <v>1</v>
      </c>
      <c r="I131" s="189"/>
      <c r="J131" s="12"/>
      <c r="K131" s="12"/>
      <c r="L131" s="185"/>
      <c r="M131" s="190"/>
      <c r="N131" s="191"/>
      <c r="O131" s="191"/>
      <c r="P131" s="191"/>
      <c r="Q131" s="191"/>
      <c r="R131" s="191"/>
      <c r="S131" s="191"/>
      <c r="T131" s="19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186" t="s">
        <v>170</v>
      </c>
      <c r="AU131" s="186" t="s">
        <v>87</v>
      </c>
      <c r="AV131" s="12" t="s">
        <v>89</v>
      </c>
      <c r="AW131" s="12" t="s">
        <v>33</v>
      </c>
      <c r="AX131" s="12" t="s">
        <v>87</v>
      </c>
      <c r="AY131" s="186" t="s">
        <v>160</v>
      </c>
    </row>
    <row r="132" s="2" customFormat="1" ht="24.15" customHeight="1">
      <c r="A132" s="36"/>
      <c r="B132" s="164"/>
      <c r="C132" s="165" t="s">
        <v>159</v>
      </c>
      <c r="D132" s="165" t="s">
        <v>161</v>
      </c>
      <c r="E132" s="166" t="s">
        <v>185</v>
      </c>
      <c r="F132" s="167" t="s">
        <v>186</v>
      </c>
      <c r="G132" s="168" t="s">
        <v>164</v>
      </c>
      <c r="H132" s="169">
        <v>1</v>
      </c>
      <c r="I132" s="170"/>
      <c r="J132" s="171">
        <f>ROUND(I132*H132,2)</f>
        <v>0</v>
      </c>
      <c r="K132" s="172"/>
      <c r="L132" s="37"/>
      <c r="M132" s="173" t="s">
        <v>1</v>
      </c>
      <c r="N132" s="174" t="s">
        <v>44</v>
      </c>
      <c r="O132" s="75"/>
      <c r="P132" s="175">
        <f>O132*H132</f>
        <v>0</v>
      </c>
      <c r="Q132" s="175">
        <v>0</v>
      </c>
      <c r="R132" s="175">
        <f>Q132*H132</f>
        <v>0</v>
      </c>
      <c r="S132" s="175">
        <v>0</v>
      </c>
      <c r="T132" s="17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7" t="s">
        <v>165</v>
      </c>
      <c r="AT132" s="177" t="s">
        <v>161</v>
      </c>
      <c r="AU132" s="177" t="s">
        <v>87</v>
      </c>
      <c r="AY132" s="17" t="s">
        <v>160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7" t="s">
        <v>87</v>
      </c>
      <c r="BK132" s="178">
        <f>ROUND(I132*H132,2)</f>
        <v>0</v>
      </c>
      <c r="BL132" s="17" t="s">
        <v>165</v>
      </c>
      <c r="BM132" s="177" t="s">
        <v>187</v>
      </c>
    </row>
    <row r="133" s="2" customFormat="1">
      <c r="A133" s="36"/>
      <c r="B133" s="37"/>
      <c r="C133" s="36"/>
      <c r="D133" s="179" t="s">
        <v>167</v>
      </c>
      <c r="E133" s="36"/>
      <c r="F133" s="180" t="s">
        <v>188</v>
      </c>
      <c r="G133" s="36"/>
      <c r="H133" s="36"/>
      <c r="I133" s="181"/>
      <c r="J133" s="36"/>
      <c r="K133" s="36"/>
      <c r="L133" s="37"/>
      <c r="M133" s="182"/>
      <c r="N133" s="183"/>
      <c r="O133" s="75"/>
      <c r="P133" s="75"/>
      <c r="Q133" s="75"/>
      <c r="R133" s="75"/>
      <c r="S133" s="75"/>
      <c r="T133" s="7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167</v>
      </c>
      <c r="AU133" s="17" t="s">
        <v>87</v>
      </c>
    </row>
    <row r="134" s="2" customFormat="1">
      <c r="A134" s="36"/>
      <c r="B134" s="37"/>
      <c r="C134" s="36"/>
      <c r="D134" s="179" t="s">
        <v>168</v>
      </c>
      <c r="E134" s="36"/>
      <c r="F134" s="184" t="s">
        <v>189</v>
      </c>
      <c r="G134" s="36"/>
      <c r="H134" s="36"/>
      <c r="I134" s="181"/>
      <c r="J134" s="36"/>
      <c r="K134" s="36"/>
      <c r="L134" s="37"/>
      <c r="M134" s="182"/>
      <c r="N134" s="183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168</v>
      </c>
      <c r="AU134" s="17" t="s">
        <v>87</v>
      </c>
    </row>
    <row r="135" s="12" customFormat="1">
      <c r="A135" s="12"/>
      <c r="B135" s="185"/>
      <c r="C135" s="12"/>
      <c r="D135" s="179" t="s">
        <v>170</v>
      </c>
      <c r="E135" s="186" t="s">
        <v>1</v>
      </c>
      <c r="F135" s="187" t="s">
        <v>190</v>
      </c>
      <c r="G135" s="12"/>
      <c r="H135" s="188">
        <v>1</v>
      </c>
      <c r="I135" s="189"/>
      <c r="J135" s="12"/>
      <c r="K135" s="12"/>
      <c r="L135" s="185"/>
      <c r="M135" s="193"/>
      <c r="N135" s="194"/>
      <c r="O135" s="194"/>
      <c r="P135" s="194"/>
      <c r="Q135" s="194"/>
      <c r="R135" s="194"/>
      <c r="S135" s="194"/>
      <c r="T135" s="195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186" t="s">
        <v>170</v>
      </c>
      <c r="AU135" s="186" t="s">
        <v>87</v>
      </c>
      <c r="AV135" s="12" t="s">
        <v>89</v>
      </c>
      <c r="AW135" s="12" t="s">
        <v>33</v>
      </c>
      <c r="AX135" s="12" t="s">
        <v>87</v>
      </c>
      <c r="AY135" s="186" t="s">
        <v>160</v>
      </c>
    </row>
    <row r="136" s="2" customFormat="1" ht="6.96" customHeight="1">
      <c r="A136" s="36"/>
      <c r="B136" s="58"/>
      <c r="C136" s="59"/>
      <c r="D136" s="59"/>
      <c r="E136" s="59"/>
      <c r="F136" s="59"/>
      <c r="G136" s="59"/>
      <c r="H136" s="59"/>
      <c r="I136" s="59"/>
      <c r="J136" s="59"/>
      <c r="K136" s="59"/>
      <c r="L136" s="37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autoFilter ref="C116:K13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89</v>
      </c>
    </row>
    <row r="4" s="1" customFormat="1" ht="24.96" customHeight="1">
      <c r="B4" s="20"/>
      <c r="D4" s="21" t="s">
        <v>135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III/3489 Lípa - průtah, PD - Chodník a parkovací stání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136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37"/>
      <c r="C9" s="36"/>
      <c r="D9" s="36"/>
      <c r="E9" s="65" t="s">
        <v>227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30. 9. 2024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29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30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32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">
        <v>35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36</v>
      </c>
      <c r="F24" s="36"/>
      <c r="G24" s="36"/>
      <c r="H24" s="36"/>
      <c r="I24" s="30" t="s">
        <v>28</v>
      </c>
      <c r="J24" s="25" t="s">
        <v>37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39</v>
      </c>
      <c r="E30" s="36"/>
      <c r="F30" s="36"/>
      <c r="G30" s="36"/>
      <c r="H30" s="36"/>
      <c r="I30" s="36"/>
      <c r="J30" s="94">
        <f>ROUND(J117,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41</v>
      </c>
      <c r="G32" s="36"/>
      <c r="H32" s="36"/>
      <c r="I32" s="41" t="s">
        <v>40</v>
      </c>
      <c r="J32" s="41" t="s">
        <v>42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43</v>
      </c>
      <c r="E33" s="30" t="s">
        <v>44</v>
      </c>
      <c r="F33" s="125">
        <f>ROUND((SUM(BE117:BE144)),  2)</f>
        <v>0</v>
      </c>
      <c r="G33" s="36"/>
      <c r="H33" s="36"/>
      <c r="I33" s="126">
        <v>0.20999999999999999</v>
      </c>
      <c r="J33" s="125">
        <f>ROUND(((SUM(BE117:BE144))*I33),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45</v>
      </c>
      <c r="F34" s="125">
        <f>ROUND((SUM(BF117:BF144)),  2)</f>
        <v>0</v>
      </c>
      <c r="G34" s="36"/>
      <c r="H34" s="36"/>
      <c r="I34" s="126">
        <v>0.12</v>
      </c>
      <c r="J34" s="125">
        <f>ROUND(((SUM(BF117:BF144))*I34),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46</v>
      </c>
      <c r="F35" s="125">
        <f>ROUND((SUM(BG117:BG144)),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47</v>
      </c>
      <c r="F36" s="125">
        <f>ROUND((SUM(BH117:BH144)),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48</v>
      </c>
      <c r="F37" s="125">
        <f>ROUND((SUM(BI117:BI144)),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49</v>
      </c>
      <c r="E39" s="79"/>
      <c r="F39" s="79"/>
      <c r="G39" s="129" t="s">
        <v>50</v>
      </c>
      <c r="H39" s="130" t="s">
        <v>51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52</v>
      </c>
      <c r="E50" s="55"/>
      <c r="F50" s="55"/>
      <c r="G50" s="54" t="s">
        <v>53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54</v>
      </c>
      <c r="E61" s="39"/>
      <c r="F61" s="133" t="s">
        <v>55</v>
      </c>
      <c r="G61" s="56" t="s">
        <v>54</v>
      </c>
      <c r="H61" s="39"/>
      <c r="I61" s="39"/>
      <c r="J61" s="134" t="s">
        <v>55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56</v>
      </c>
      <c r="E65" s="57"/>
      <c r="F65" s="57"/>
      <c r="G65" s="54" t="s">
        <v>57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54</v>
      </c>
      <c r="E76" s="39"/>
      <c r="F76" s="133" t="s">
        <v>55</v>
      </c>
      <c r="G76" s="56" t="s">
        <v>54</v>
      </c>
      <c r="H76" s="39"/>
      <c r="I76" s="39"/>
      <c r="J76" s="134" t="s">
        <v>55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138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III/3489 Lípa - průtah, PD - Chodník a parkovací stání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136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6"/>
      <c r="D87" s="36"/>
      <c r="E87" s="65" t="str">
        <f>E9</f>
        <v>SO 002.4 - NN - Vedlejší rozpočtové náklady - SO 102 - Úsek 4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30. 9. 2024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Obec Lípa</v>
      </c>
      <c r="G91" s="36"/>
      <c r="H91" s="36"/>
      <c r="I91" s="30" t="s">
        <v>32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>FORVIA CZ, s.r.o.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139</v>
      </c>
      <c r="D94" s="127"/>
      <c r="E94" s="127"/>
      <c r="F94" s="127"/>
      <c r="G94" s="127"/>
      <c r="H94" s="127"/>
      <c r="I94" s="127"/>
      <c r="J94" s="136" t="s">
        <v>140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141</v>
      </c>
      <c r="D96" s="36"/>
      <c r="E96" s="36"/>
      <c r="F96" s="36"/>
      <c r="G96" s="36"/>
      <c r="H96" s="36"/>
      <c r="I96" s="36"/>
      <c r="J96" s="94">
        <f>J117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142</v>
      </c>
    </row>
    <row r="97" s="9" customFormat="1" ht="24.96" customHeight="1">
      <c r="A97" s="9"/>
      <c r="B97" s="138"/>
      <c r="C97" s="9"/>
      <c r="D97" s="139" t="s">
        <v>143</v>
      </c>
      <c r="E97" s="140"/>
      <c r="F97" s="140"/>
      <c r="G97" s="140"/>
      <c r="H97" s="140"/>
      <c r="I97" s="140"/>
      <c r="J97" s="141">
        <f>J118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144</v>
      </c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119" t="str">
        <f>E7</f>
        <v>III/3489 Lípa - průtah, PD - Chodník a parkovací stání</v>
      </c>
      <c r="F107" s="30"/>
      <c r="G107" s="30"/>
      <c r="H107" s="30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136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30" customHeight="1">
      <c r="A109" s="36"/>
      <c r="B109" s="37"/>
      <c r="C109" s="36"/>
      <c r="D109" s="36"/>
      <c r="E109" s="65" t="str">
        <f>E9</f>
        <v>SO 002.4 - NN - Vedlejší rozpočtové náklady - SO 102 - Úsek 4</v>
      </c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6"/>
      <c r="E111" s="36"/>
      <c r="F111" s="25" t="str">
        <f>F12</f>
        <v xml:space="preserve"> </v>
      </c>
      <c r="G111" s="36"/>
      <c r="H111" s="36"/>
      <c r="I111" s="30" t="s">
        <v>22</v>
      </c>
      <c r="J111" s="67" t="str">
        <f>IF(J12="","",J12)</f>
        <v>30. 9. 2024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6"/>
      <c r="E113" s="36"/>
      <c r="F113" s="25" t="str">
        <f>E15</f>
        <v>Obec Lípa</v>
      </c>
      <c r="G113" s="36"/>
      <c r="H113" s="36"/>
      <c r="I113" s="30" t="s">
        <v>32</v>
      </c>
      <c r="J113" s="34" t="str">
        <f>E21</f>
        <v xml:space="preserve"> 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30</v>
      </c>
      <c r="D114" s="36"/>
      <c r="E114" s="36"/>
      <c r="F114" s="25" t="str">
        <f>IF(E18="","",E18)</f>
        <v>Vyplň údaj</v>
      </c>
      <c r="G114" s="36"/>
      <c r="H114" s="36"/>
      <c r="I114" s="30" t="s">
        <v>34</v>
      </c>
      <c r="J114" s="34" t="str">
        <f>E24</f>
        <v>FORVIA CZ, s.r.o.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0" customFormat="1" ht="29.28" customHeight="1">
      <c r="A116" s="142"/>
      <c r="B116" s="143"/>
      <c r="C116" s="144" t="s">
        <v>145</v>
      </c>
      <c r="D116" s="145" t="s">
        <v>64</v>
      </c>
      <c r="E116" s="145" t="s">
        <v>60</v>
      </c>
      <c r="F116" s="145" t="s">
        <v>61</v>
      </c>
      <c r="G116" s="145" t="s">
        <v>146</v>
      </c>
      <c r="H116" s="145" t="s">
        <v>147</v>
      </c>
      <c r="I116" s="145" t="s">
        <v>148</v>
      </c>
      <c r="J116" s="146" t="s">
        <v>140</v>
      </c>
      <c r="K116" s="147" t="s">
        <v>149</v>
      </c>
      <c r="L116" s="148"/>
      <c r="M116" s="84" t="s">
        <v>1</v>
      </c>
      <c r="N116" s="85" t="s">
        <v>43</v>
      </c>
      <c r="O116" s="85" t="s">
        <v>150</v>
      </c>
      <c r="P116" s="85" t="s">
        <v>151</v>
      </c>
      <c r="Q116" s="85" t="s">
        <v>152</v>
      </c>
      <c r="R116" s="85" t="s">
        <v>153</v>
      </c>
      <c r="S116" s="85" t="s">
        <v>154</v>
      </c>
      <c r="T116" s="86" t="s">
        <v>155</v>
      </c>
      <c r="U116" s="142"/>
      <c r="V116" s="142"/>
      <c r="W116" s="142"/>
      <c r="X116" s="142"/>
      <c r="Y116" s="142"/>
      <c r="Z116" s="142"/>
      <c r="AA116" s="142"/>
      <c r="AB116" s="142"/>
      <c r="AC116" s="142"/>
      <c r="AD116" s="142"/>
      <c r="AE116" s="142"/>
    </row>
    <row r="117" s="2" customFormat="1" ht="22.8" customHeight="1">
      <c r="A117" s="36"/>
      <c r="B117" s="37"/>
      <c r="C117" s="91" t="s">
        <v>156</v>
      </c>
      <c r="D117" s="36"/>
      <c r="E117" s="36"/>
      <c r="F117" s="36"/>
      <c r="G117" s="36"/>
      <c r="H117" s="36"/>
      <c r="I117" s="36"/>
      <c r="J117" s="149">
        <f>BK117</f>
        <v>0</v>
      </c>
      <c r="K117" s="36"/>
      <c r="L117" s="37"/>
      <c r="M117" s="87"/>
      <c r="N117" s="71"/>
      <c r="O117" s="88"/>
      <c r="P117" s="150">
        <f>P118</f>
        <v>0</v>
      </c>
      <c r="Q117" s="88"/>
      <c r="R117" s="150">
        <f>R118</f>
        <v>0</v>
      </c>
      <c r="S117" s="88"/>
      <c r="T117" s="151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7" t="s">
        <v>78</v>
      </c>
      <c r="AU117" s="17" t="s">
        <v>142</v>
      </c>
      <c r="BK117" s="152">
        <f>BK118</f>
        <v>0</v>
      </c>
    </row>
    <row r="118" s="11" customFormat="1" ht="25.92" customHeight="1">
      <c r="A118" s="11"/>
      <c r="B118" s="153"/>
      <c r="C118" s="11"/>
      <c r="D118" s="154" t="s">
        <v>78</v>
      </c>
      <c r="E118" s="155" t="s">
        <v>157</v>
      </c>
      <c r="F118" s="155" t="s">
        <v>158</v>
      </c>
      <c r="G118" s="11"/>
      <c r="H118" s="11"/>
      <c r="I118" s="156"/>
      <c r="J118" s="157">
        <f>BK118</f>
        <v>0</v>
      </c>
      <c r="K118" s="11"/>
      <c r="L118" s="153"/>
      <c r="M118" s="158"/>
      <c r="N118" s="159"/>
      <c r="O118" s="159"/>
      <c r="P118" s="160">
        <f>SUM(P119:P144)</f>
        <v>0</v>
      </c>
      <c r="Q118" s="159"/>
      <c r="R118" s="160">
        <f>SUM(R119:R144)</f>
        <v>0</v>
      </c>
      <c r="S118" s="159"/>
      <c r="T118" s="161">
        <f>SUM(T119:T144)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54" t="s">
        <v>159</v>
      </c>
      <c r="AT118" s="162" t="s">
        <v>78</v>
      </c>
      <c r="AU118" s="162" t="s">
        <v>79</v>
      </c>
      <c r="AY118" s="154" t="s">
        <v>160</v>
      </c>
      <c r="BK118" s="163">
        <f>SUM(BK119:BK144)</f>
        <v>0</v>
      </c>
    </row>
    <row r="119" s="2" customFormat="1" ht="16.5" customHeight="1">
      <c r="A119" s="36"/>
      <c r="B119" s="164"/>
      <c r="C119" s="165" t="s">
        <v>87</v>
      </c>
      <c r="D119" s="165" t="s">
        <v>161</v>
      </c>
      <c r="E119" s="166" t="s">
        <v>192</v>
      </c>
      <c r="F119" s="167" t="s">
        <v>193</v>
      </c>
      <c r="G119" s="168" t="s">
        <v>164</v>
      </c>
      <c r="H119" s="169">
        <v>1</v>
      </c>
      <c r="I119" s="170"/>
      <c r="J119" s="171">
        <f>ROUND(I119*H119,2)</f>
        <v>0</v>
      </c>
      <c r="K119" s="172"/>
      <c r="L119" s="37"/>
      <c r="M119" s="173" t="s">
        <v>1</v>
      </c>
      <c r="N119" s="174" t="s">
        <v>44</v>
      </c>
      <c r="O119" s="75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77" t="s">
        <v>165</v>
      </c>
      <c r="AT119" s="177" t="s">
        <v>161</v>
      </c>
      <c r="AU119" s="177" t="s">
        <v>87</v>
      </c>
      <c r="AY119" s="17" t="s">
        <v>160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17" t="s">
        <v>87</v>
      </c>
      <c r="BK119" s="178">
        <f>ROUND(I119*H119,2)</f>
        <v>0</v>
      </c>
      <c r="BL119" s="17" t="s">
        <v>165</v>
      </c>
      <c r="BM119" s="177" t="s">
        <v>194</v>
      </c>
    </row>
    <row r="120" s="2" customFormat="1">
      <c r="A120" s="36"/>
      <c r="B120" s="37"/>
      <c r="C120" s="36"/>
      <c r="D120" s="179" t="s">
        <v>167</v>
      </c>
      <c r="E120" s="36"/>
      <c r="F120" s="180" t="s">
        <v>195</v>
      </c>
      <c r="G120" s="36"/>
      <c r="H120" s="36"/>
      <c r="I120" s="181"/>
      <c r="J120" s="36"/>
      <c r="K120" s="36"/>
      <c r="L120" s="37"/>
      <c r="M120" s="182"/>
      <c r="N120" s="183"/>
      <c r="O120" s="75"/>
      <c r="P120" s="75"/>
      <c r="Q120" s="75"/>
      <c r="R120" s="75"/>
      <c r="S120" s="75"/>
      <c r="T120" s="7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167</v>
      </c>
      <c r="AU120" s="17" t="s">
        <v>87</v>
      </c>
    </row>
    <row r="121" s="2" customFormat="1">
      <c r="A121" s="36"/>
      <c r="B121" s="37"/>
      <c r="C121" s="36"/>
      <c r="D121" s="179" t="s">
        <v>168</v>
      </c>
      <c r="E121" s="36"/>
      <c r="F121" s="184" t="s">
        <v>196</v>
      </c>
      <c r="G121" s="36"/>
      <c r="H121" s="36"/>
      <c r="I121" s="181"/>
      <c r="J121" s="36"/>
      <c r="K121" s="36"/>
      <c r="L121" s="37"/>
      <c r="M121" s="182"/>
      <c r="N121" s="183"/>
      <c r="O121" s="75"/>
      <c r="P121" s="75"/>
      <c r="Q121" s="75"/>
      <c r="R121" s="75"/>
      <c r="S121" s="75"/>
      <c r="T121" s="7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168</v>
      </c>
      <c r="AU121" s="17" t="s">
        <v>87</v>
      </c>
    </row>
    <row r="122" s="2" customFormat="1">
      <c r="A122" s="36"/>
      <c r="B122" s="37"/>
      <c r="C122" s="36"/>
      <c r="D122" s="179" t="s">
        <v>175</v>
      </c>
      <c r="E122" s="36"/>
      <c r="F122" s="184" t="s">
        <v>197</v>
      </c>
      <c r="G122" s="36"/>
      <c r="H122" s="36"/>
      <c r="I122" s="181"/>
      <c r="J122" s="36"/>
      <c r="K122" s="36"/>
      <c r="L122" s="37"/>
      <c r="M122" s="182"/>
      <c r="N122" s="183"/>
      <c r="O122" s="75"/>
      <c r="P122" s="75"/>
      <c r="Q122" s="75"/>
      <c r="R122" s="75"/>
      <c r="S122" s="75"/>
      <c r="T122" s="7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175</v>
      </c>
      <c r="AU122" s="17" t="s">
        <v>87</v>
      </c>
    </row>
    <row r="123" s="12" customFormat="1">
      <c r="A123" s="12"/>
      <c r="B123" s="185"/>
      <c r="C123" s="12"/>
      <c r="D123" s="179" t="s">
        <v>170</v>
      </c>
      <c r="E123" s="186" t="s">
        <v>1</v>
      </c>
      <c r="F123" s="187" t="s">
        <v>184</v>
      </c>
      <c r="G123" s="12"/>
      <c r="H123" s="188">
        <v>1</v>
      </c>
      <c r="I123" s="189"/>
      <c r="J123" s="12"/>
      <c r="K123" s="12"/>
      <c r="L123" s="185"/>
      <c r="M123" s="190"/>
      <c r="N123" s="191"/>
      <c r="O123" s="191"/>
      <c r="P123" s="191"/>
      <c r="Q123" s="191"/>
      <c r="R123" s="191"/>
      <c r="S123" s="191"/>
      <c r="T123" s="19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186" t="s">
        <v>170</v>
      </c>
      <c r="AU123" s="186" t="s">
        <v>87</v>
      </c>
      <c r="AV123" s="12" t="s">
        <v>89</v>
      </c>
      <c r="AW123" s="12" t="s">
        <v>33</v>
      </c>
      <c r="AX123" s="12" t="s">
        <v>87</v>
      </c>
      <c r="AY123" s="186" t="s">
        <v>160</v>
      </c>
    </row>
    <row r="124" s="2" customFormat="1" ht="16.5" customHeight="1">
      <c r="A124" s="36"/>
      <c r="B124" s="164"/>
      <c r="C124" s="165" t="s">
        <v>89</v>
      </c>
      <c r="D124" s="165" t="s">
        <v>161</v>
      </c>
      <c r="E124" s="166" t="s">
        <v>198</v>
      </c>
      <c r="F124" s="167" t="s">
        <v>199</v>
      </c>
      <c r="G124" s="168" t="s">
        <v>164</v>
      </c>
      <c r="H124" s="169">
        <v>1</v>
      </c>
      <c r="I124" s="170"/>
      <c r="J124" s="171">
        <f>ROUND(I124*H124,2)</f>
        <v>0</v>
      </c>
      <c r="K124" s="172"/>
      <c r="L124" s="37"/>
      <c r="M124" s="173" t="s">
        <v>1</v>
      </c>
      <c r="N124" s="174" t="s">
        <v>44</v>
      </c>
      <c r="O124" s="75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77" t="s">
        <v>165</v>
      </c>
      <c r="AT124" s="177" t="s">
        <v>161</v>
      </c>
      <c r="AU124" s="177" t="s">
        <v>87</v>
      </c>
      <c r="AY124" s="17" t="s">
        <v>160</v>
      </c>
      <c r="BE124" s="178">
        <f>IF(N124="základní",J124,0)</f>
        <v>0</v>
      </c>
      <c r="BF124" s="178">
        <f>IF(N124="snížená",J124,0)</f>
        <v>0</v>
      </c>
      <c r="BG124" s="178">
        <f>IF(N124="zákl. přenesená",J124,0)</f>
        <v>0</v>
      </c>
      <c r="BH124" s="178">
        <f>IF(N124="sníž. přenesená",J124,0)</f>
        <v>0</v>
      </c>
      <c r="BI124" s="178">
        <f>IF(N124="nulová",J124,0)</f>
        <v>0</v>
      </c>
      <c r="BJ124" s="17" t="s">
        <v>87</v>
      </c>
      <c r="BK124" s="178">
        <f>ROUND(I124*H124,2)</f>
        <v>0</v>
      </c>
      <c r="BL124" s="17" t="s">
        <v>165</v>
      </c>
      <c r="BM124" s="177" t="s">
        <v>200</v>
      </c>
    </row>
    <row r="125" s="2" customFormat="1">
      <c r="A125" s="36"/>
      <c r="B125" s="37"/>
      <c r="C125" s="36"/>
      <c r="D125" s="179" t="s">
        <v>167</v>
      </c>
      <c r="E125" s="36"/>
      <c r="F125" s="180" t="s">
        <v>199</v>
      </c>
      <c r="G125" s="36"/>
      <c r="H125" s="36"/>
      <c r="I125" s="181"/>
      <c r="J125" s="36"/>
      <c r="K125" s="36"/>
      <c r="L125" s="37"/>
      <c r="M125" s="182"/>
      <c r="N125" s="183"/>
      <c r="O125" s="75"/>
      <c r="P125" s="75"/>
      <c r="Q125" s="75"/>
      <c r="R125" s="75"/>
      <c r="S125" s="75"/>
      <c r="T125" s="7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167</v>
      </c>
      <c r="AU125" s="17" t="s">
        <v>87</v>
      </c>
    </row>
    <row r="126" s="2" customFormat="1">
      <c r="A126" s="36"/>
      <c r="B126" s="37"/>
      <c r="C126" s="36"/>
      <c r="D126" s="179" t="s">
        <v>168</v>
      </c>
      <c r="E126" s="36"/>
      <c r="F126" s="184" t="s">
        <v>183</v>
      </c>
      <c r="G126" s="36"/>
      <c r="H126" s="36"/>
      <c r="I126" s="181"/>
      <c r="J126" s="36"/>
      <c r="K126" s="36"/>
      <c r="L126" s="37"/>
      <c r="M126" s="182"/>
      <c r="N126" s="183"/>
      <c r="O126" s="75"/>
      <c r="P126" s="75"/>
      <c r="Q126" s="75"/>
      <c r="R126" s="75"/>
      <c r="S126" s="75"/>
      <c r="T126" s="7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168</v>
      </c>
      <c r="AU126" s="17" t="s">
        <v>87</v>
      </c>
    </row>
    <row r="127" s="12" customFormat="1">
      <c r="A127" s="12"/>
      <c r="B127" s="185"/>
      <c r="C127" s="12"/>
      <c r="D127" s="179" t="s">
        <v>170</v>
      </c>
      <c r="E127" s="186" t="s">
        <v>1</v>
      </c>
      <c r="F127" s="187" t="s">
        <v>184</v>
      </c>
      <c r="G127" s="12"/>
      <c r="H127" s="188">
        <v>1</v>
      </c>
      <c r="I127" s="189"/>
      <c r="J127" s="12"/>
      <c r="K127" s="12"/>
      <c r="L127" s="185"/>
      <c r="M127" s="190"/>
      <c r="N127" s="191"/>
      <c r="O127" s="191"/>
      <c r="P127" s="191"/>
      <c r="Q127" s="191"/>
      <c r="R127" s="191"/>
      <c r="S127" s="191"/>
      <c r="T127" s="19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6" t="s">
        <v>170</v>
      </c>
      <c r="AU127" s="186" t="s">
        <v>87</v>
      </c>
      <c r="AV127" s="12" t="s">
        <v>89</v>
      </c>
      <c r="AW127" s="12" t="s">
        <v>33</v>
      </c>
      <c r="AX127" s="12" t="s">
        <v>87</v>
      </c>
      <c r="AY127" s="186" t="s">
        <v>160</v>
      </c>
    </row>
    <row r="128" s="2" customFormat="1" ht="24.15" customHeight="1">
      <c r="A128" s="36"/>
      <c r="B128" s="164"/>
      <c r="C128" s="165" t="s">
        <v>178</v>
      </c>
      <c r="D128" s="165" t="s">
        <v>161</v>
      </c>
      <c r="E128" s="166" t="s">
        <v>201</v>
      </c>
      <c r="F128" s="167" t="s">
        <v>202</v>
      </c>
      <c r="G128" s="168" t="s">
        <v>164</v>
      </c>
      <c r="H128" s="169">
        <v>1</v>
      </c>
      <c r="I128" s="170"/>
      <c r="J128" s="171">
        <f>ROUND(I128*H128,2)</f>
        <v>0</v>
      </c>
      <c r="K128" s="172"/>
      <c r="L128" s="37"/>
      <c r="M128" s="173" t="s">
        <v>1</v>
      </c>
      <c r="N128" s="174" t="s">
        <v>44</v>
      </c>
      <c r="O128" s="75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7" t="s">
        <v>165</v>
      </c>
      <c r="AT128" s="177" t="s">
        <v>161</v>
      </c>
      <c r="AU128" s="177" t="s">
        <v>87</v>
      </c>
      <c r="AY128" s="17" t="s">
        <v>160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7" t="s">
        <v>87</v>
      </c>
      <c r="BK128" s="178">
        <f>ROUND(I128*H128,2)</f>
        <v>0</v>
      </c>
      <c r="BL128" s="17" t="s">
        <v>165</v>
      </c>
      <c r="BM128" s="177" t="s">
        <v>203</v>
      </c>
    </row>
    <row r="129" s="2" customFormat="1">
      <c r="A129" s="36"/>
      <c r="B129" s="37"/>
      <c r="C129" s="36"/>
      <c r="D129" s="179" t="s">
        <v>167</v>
      </c>
      <c r="E129" s="36"/>
      <c r="F129" s="180" t="s">
        <v>202</v>
      </c>
      <c r="G129" s="36"/>
      <c r="H129" s="36"/>
      <c r="I129" s="181"/>
      <c r="J129" s="36"/>
      <c r="K129" s="36"/>
      <c r="L129" s="37"/>
      <c r="M129" s="182"/>
      <c r="N129" s="183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167</v>
      </c>
      <c r="AU129" s="17" t="s">
        <v>87</v>
      </c>
    </row>
    <row r="130" s="2" customFormat="1">
      <c r="A130" s="36"/>
      <c r="B130" s="37"/>
      <c r="C130" s="36"/>
      <c r="D130" s="179" t="s">
        <v>168</v>
      </c>
      <c r="E130" s="36"/>
      <c r="F130" s="184" t="s">
        <v>183</v>
      </c>
      <c r="G130" s="36"/>
      <c r="H130" s="36"/>
      <c r="I130" s="181"/>
      <c r="J130" s="36"/>
      <c r="K130" s="36"/>
      <c r="L130" s="37"/>
      <c r="M130" s="182"/>
      <c r="N130" s="183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168</v>
      </c>
      <c r="AU130" s="17" t="s">
        <v>87</v>
      </c>
    </row>
    <row r="131" s="2" customFormat="1">
      <c r="A131" s="36"/>
      <c r="B131" s="37"/>
      <c r="C131" s="36"/>
      <c r="D131" s="179" t="s">
        <v>175</v>
      </c>
      <c r="E131" s="36"/>
      <c r="F131" s="184" t="s">
        <v>204</v>
      </c>
      <c r="G131" s="36"/>
      <c r="H131" s="36"/>
      <c r="I131" s="181"/>
      <c r="J131" s="36"/>
      <c r="K131" s="36"/>
      <c r="L131" s="37"/>
      <c r="M131" s="182"/>
      <c r="N131" s="183"/>
      <c r="O131" s="75"/>
      <c r="P131" s="75"/>
      <c r="Q131" s="75"/>
      <c r="R131" s="75"/>
      <c r="S131" s="75"/>
      <c r="T131" s="7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7" t="s">
        <v>175</v>
      </c>
      <c r="AU131" s="17" t="s">
        <v>87</v>
      </c>
    </row>
    <row r="132" s="12" customFormat="1">
      <c r="A132" s="12"/>
      <c r="B132" s="185"/>
      <c r="C132" s="12"/>
      <c r="D132" s="179" t="s">
        <v>170</v>
      </c>
      <c r="E132" s="186" t="s">
        <v>1</v>
      </c>
      <c r="F132" s="187" t="s">
        <v>184</v>
      </c>
      <c r="G132" s="12"/>
      <c r="H132" s="188">
        <v>1</v>
      </c>
      <c r="I132" s="189"/>
      <c r="J132" s="12"/>
      <c r="K132" s="12"/>
      <c r="L132" s="185"/>
      <c r="M132" s="190"/>
      <c r="N132" s="191"/>
      <c r="O132" s="191"/>
      <c r="P132" s="191"/>
      <c r="Q132" s="191"/>
      <c r="R132" s="191"/>
      <c r="S132" s="191"/>
      <c r="T132" s="19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186" t="s">
        <v>170</v>
      </c>
      <c r="AU132" s="186" t="s">
        <v>87</v>
      </c>
      <c r="AV132" s="12" t="s">
        <v>89</v>
      </c>
      <c r="AW132" s="12" t="s">
        <v>33</v>
      </c>
      <c r="AX132" s="12" t="s">
        <v>87</v>
      </c>
      <c r="AY132" s="186" t="s">
        <v>160</v>
      </c>
    </row>
    <row r="133" s="2" customFormat="1" ht="16.5" customHeight="1">
      <c r="A133" s="36"/>
      <c r="B133" s="164"/>
      <c r="C133" s="165" t="s">
        <v>159</v>
      </c>
      <c r="D133" s="165" t="s">
        <v>161</v>
      </c>
      <c r="E133" s="166" t="s">
        <v>205</v>
      </c>
      <c r="F133" s="167" t="s">
        <v>206</v>
      </c>
      <c r="G133" s="168" t="s">
        <v>164</v>
      </c>
      <c r="H133" s="169">
        <v>1</v>
      </c>
      <c r="I133" s="170"/>
      <c r="J133" s="171">
        <f>ROUND(I133*H133,2)</f>
        <v>0</v>
      </c>
      <c r="K133" s="172"/>
      <c r="L133" s="37"/>
      <c r="M133" s="173" t="s">
        <v>1</v>
      </c>
      <c r="N133" s="174" t="s">
        <v>44</v>
      </c>
      <c r="O133" s="75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7" t="s">
        <v>165</v>
      </c>
      <c r="AT133" s="177" t="s">
        <v>161</v>
      </c>
      <c r="AU133" s="177" t="s">
        <v>87</v>
      </c>
      <c r="AY133" s="17" t="s">
        <v>160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7" t="s">
        <v>87</v>
      </c>
      <c r="BK133" s="178">
        <f>ROUND(I133*H133,2)</f>
        <v>0</v>
      </c>
      <c r="BL133" s="17" t="s">
        <v>165</v>
      </c>
      <c r="BM133" s="177" t="s">
        <v>207</v>
      </c>
    </row>
    <row r="134" s="2" customFormat="1">
      <c r="A134" s="36"/>
      <c r="B134" s="37"/>
      <c r="C134" s="36"/>
      <c r="D134" s="179" t="s">
        <v>167</v>
      </c>
      <c r="E134" s="36"/>
      <c r="F134" s="180" t="s">
        <v>206</v>
      </c>
      <c r="G134" s="36"/>
      <c r="H134" s="36"/>
      <c r="I134" s="181"/>
      <c r="J134" s="36"/>
      <c r="K134" s="36"/>
      <c r="L134" s="37"/>
      <c r="M134" s="182"/>
      <c r="N134" s="183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167</v>
      </c>
      <c r="AU134" s="17" t="s">
        <v>87</v>
      </c>
    </row>
    <row r="135" s="2" customFormat="1">
      <c r="A135" s="36"/>
      <c r="B135" s="37"/>
      <c r="C135" s="36"/>
      <c r="D135" s="179" t="s">
        <v>168</v>
      </c>
      <c r="E135" s="36"/>
      <c r="F135" s="184" t="s">
        <v>208</v>
      </c>
      <c r="G135" s="36"/>
      <c r="H135" s="36"/>
      <c r="I135" s="181"/>
      <c r="J135" s="36"/>
      <c r="K135" s="36"/>
      <c r="L135" s="37"/>
      <c r="M135" s="182"/>
      <c r="N135" s="183"/>
      <c r="O135" s="75"/>
      <c r="P135" s="75"/>
      <c r="Q135" s="75"/>
      <c r="R135" s="75"/>
      <c r="S135" s="75"/>
      <c r="T135" s="7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7" t="s">
        <v>168</v>
      </c>
      <c r="AU135" s="17" t="s">
        <v>87</v>
      </c>
    </row>
    <row r="136" s="12" customFormat="1">
      <c r="A136" s="12"/>
      <c r="B136" s="185"/>
      <c r="C136" s="12"/>
      <c r="D136" s="179" t="s">
        <v>170</v>
      </c>
      <c r="E136" s="186" t="s">
        <v>1</v>
      </c>
      <c r="F136" s="187" t="s">
        <v>209</v>
      </c>
      <c r="G136" s="12"/>
      <c r="H136" s="188">
        <v>1</v>
      </c>
      <c r="I136" s="189"/>
      <c r="J136" s="12"/>
      <c r="K136" s="12"/>
      <c r="L136" s="185"/>
      <c r="M136" s="190"/>
      <c r="N136" s="191"/>
      <c r="O136" s="191"/>
      <c r="P136" s="191"/>
      <c r="Q136" s="191"/>
      <c r="R136" s="191"/>
      <c r="S136" s="191"/>
      <c r="T136" s="19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6" t="s">
        <v>170</v>
      </c>
      <c r="AU136" s="186" t="s">
        <v>87</v>
      </c>
      <c r="AV136" s="12" t="s">
        <v>89</v>
      </c>
      <c r="AW136" s="12" t="s">
        <v>33</v>
      </c>
      <c r="AX136" s="12" t="s">
        <v>87</v>
      </c>
      <c r="AY136" s="186" t="s">
        <v>160</v>
      </c>
    </row>
    <row r="137" s="2" customFormat="1" ht="24.15" customHeight="1">
      <c r="A137" s="36"/>
      <c r="B137" s="164"/>
      <c r="C137" s="165" t="s">
        <v>210</v>
      </c>
      <c r="D137" s="165" t="s">
        <v>161</v>
      </c>
      <c r="E137" s="166" t="s">
        <v>211</v>
      </c>
      <c r="F137" s="167" t="s">
        <v>212</v>
      </c>
      <c r="G137" s="168" t="s">
        <v>164</v>
      </c>
      <c r="H137" s="169">
        <v>1</v>
      </c>
      <c r="I137" s="170"/>
      <c r="J137" s="171">
        <f>ROUND(I137*H137,2)</f>
        <v>0</v>
      </c>
      <c r="K137" s="172"/>
      <c r="L137" s="37"/>
      <c r="M137" s="173" t="s">
        <v>1</v>
      </c>
      <c r="N137" s="174" t="s">
        <v>44</v>
      </c>
      <c r="O137" s="75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7" t="s">
        <v>165</v>
      </c>
      <c r="AT137" s="177" t="s">
        <v>161</v>
      </c>
      <c r="AU137" s="177" t="s">
        <v>87</v>
      </c>
      <c r="AY137" s="17" t="s">
        <v>160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7" t="s">
        <v>87</v>
      </c>
      <c r="BK137" s="178">
        <f>ROUND(I137*H137,2)</f>
        <v>0</v>
      </c>
      <c r="BL137" s="17" t="s">
        <v>165</v>
      </c>
      <c r="BM137" s="177" t="s">
        <v>213</v>
      </c>
    </row>
    <row r="138" s="2" customFormat="1">
      <c r="A138" s="36"/>
      <c r="B138" s="37"/>
      <c r="C138" s="36"/>
      <c r="D138" s="179" t="s">
        <v>167</v>
      </c>
      <c r="E138" s="36"/>
      <c r="F138" s="180" t="s">
        <v>212</v>
      </c>
      <c r="G138" s="36"/>
      <c r="H138" s="36"/>
      <c r="I138" s="181"/>
      <c r="J138" s="36"/>
      <c r="K138" s="36"/>
      <c r="L138" s="37"/>
      <c r="M138" s="182"/>
      <c r="N138" s="183"/>
      <c r="O138" s="75"/>
      <c r="P138" s="75"/>
      <c r="Q138" s="75"/>
      <c r="R138" s="75"/>
      <c r="S138" s="75"/>
      <c r="T138" s="7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7" t="s">
        <v>167</v>
      </c>
      <c r="AU138" s="17" t="s">
        <v>87</v>
      </c>
    </row>
    <row r="139" s="2" customFormat="1">
      <c r="A139" s="36"/>
      <c r="B139" s="37"/>
      <c r="C139" s="36"/>
      <c r="D139" s="179" t="s">
        <v>168</v>
      </c>
      <c r="E139" s="36"/>
      <c r="F139" s="184" t="s">
        <v>183</v>
      </c>
      <c r="G139" s="36"/>
      <c r="H139" s="36"/>
      <c r="I139" s="181"/>
      <c r="J139" s="36"/>
      <c r="K139" s="36"/>
      <c r="L139" s="37"/>
      <c r="M139" s="182"/>
      <c r="N139" s="183"/>
      <c r="O139" s="75"/>
      <c r="P139" s="75"/>
      <c r="Q139" s="75"/>
      <c r="R139" s="75"/>
      <c r="S139" s="75"/>
      <c r="T139" s="7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168</v>
      </c>
      <c r="AU139" s="17" t="s">
        <v>87</v>
      </c>
    </row>
    <row r="140" s="12" customFormat="1">
      <c r="A140" s="12"/>
      <c r="B140" s="185"/>
      <c r="C140" s="12"/>
      <c r="D140" s="179" t="s">
        <v>170</v>
      </c>
      <c r="E140" s="186" t="s">
        <v>1</v>
      </c>
      <c r="F140" s="187" t="s">
        <v>214</v>
      </c>
      <c r="G140" s="12"/>
      <c r="H140" s="188">
        <v>1</v>
      </c>
      <c r="I140" s="189"/>
      <c r="J140" s="12"/>
      <c r="K140" s="12"/>
      <c r="L140" s="185"/>
      <c r="M140" s="190"/>
      <c r="N140" s="191"/>
      <c r="O140" s="191"/>
      <c r="P140" s="191"/>
      <c r="Q140" s="191"/>
      <c r="R140" s="191"/>
      <c r="S140" s="191"/>
      <c r="T140" s="19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86" t="s">
        <v>170</v>
      </c>
      <c r="AU140" s="186" t="s">
        <v>87</v>
      </c>
      <c r="AV140" s="12" t="s">
        <v>89</v>
      </c>
      <c r="AW140" s="12" t="s">
        <v>33</v>
      </c>
      <c r="AX140" s="12" t="s">
        <v>87</v>
      </c>
      <c r="AY140" s="186" t="s">
        <v>160</v>
      </c>
    </row>
    <row r="141" s="2" customFormat="1" ht="16.5" customHeight="1">
      <c r="A141" s="36"/>
      <c r="B141" s="164"/>
      <c r="C141" s="165" t="s">
        <v>215</v>
      </c>
      <c r="D141" s="165" t="s">
        <v>161</v>
      </c>
      <c r="E141" s="166" t="s">
        <v>216</v>
      </c>
      <c r="F141" s="167" t="s">
        <v>217</v>
      </c>
      <c r="G141" s="168" t="s">
        <v>164</v>
      </c>
      <c r="H141" s="169">
        <v>2</v>
      </c>
      <c r="I141" s="170"/>
      <c r="J141" s="171">
        <f>ROUND(I141*H141,2)</f>
        <v>0</v>
      </c>
      <c r="K141" s="172"/>
      <c r="L141" s="37"/>
      <c r="M141" s="173" t="s">
        <v>1</v>
      </c>
      <c r="N141" s="174" t="s">
        <v>44</v>
      </c>
      <c r="O141" s="75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7" t="s">
        <v>165</v>
      </c>
      <c r="AT141" s="177" t="s">
        <v>161</v>
      </c>
      <c r="AU141" s="177" t="s">
        <v>87</v>
      </c>
      <c r="AY141" s="17" t="s">
        <v>160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7" t="s">
        <v>87</v>
      </c>
      <c r="BK141" s="178">
        <f>ROUND(I141*H141,2)</f>
        <v>0</v>
      </c>
      <c r="BL141" s="17" t="s">
        <v>165</v>
      </c>
      <c r="BM141" s="177" t="s">
        <v>218</v>
      </c>
    </row>
    <row r="142" s="2" customFormat="1">
      <c r="A142" s="36"/>
      <c r="B142" s="37"/>
      <c r="C142" s="36"/>
      <c r="D142" s="179" t="s">
        <v>167</v>
      </c>
      <c r="E142" s="36"/>
      <c r="F142" s="180" t="s">
        <v>219</v>
      </c>
      <c r="G142" s="36"/>
      <c r="H142" s="36"/>
      <c r="I142" s="181"/>
      <c r="J142" s="36"/>
      <c r="K142" s="36"/>
      <c r="L142" s="37"/>
      <c r="M142" s="182"/>
      <c r="N142" s="183"/>
      <c r="O142" s="75"/>
      <c r="P142" s="75"/>
      <c r="Q142" s="75"/>
      <c r="R142" s="75"/>
      <c r="S142" s="75"/>
      <c r="T142" s="7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7" t="s">
        <v>167</v>
      </c>
      <c r="AU142" s="17" t="s">
        <v>87</v>
      </c>
    </row>
    <row r="143" s="2" customFormat="1">
      <c r="A143" s="36"/>
      <c r="B143" s="37"/>
      <c r="C143" s="36"/>
      <c r="D143" s="179" t="s">
        <v>168</v>
      </c>
      <c r="E143" s="36"/>
      <c r="F143" s="184" t="s">
        <v>220</v>
      </c>
      <c r="G143" s="36"/>
      <c r="H143" s="36"/>
      <c r="I143" s="181"/>
      <c r="J143" s="36"/>
      <c r="K143" s="36"/>
      <c r="L143" s="37"/>
      <c r="M143" s="182"/>
      <c r="N143" s="183"/>
      <c r="O143" s="75"/>
      <c r="P143" s="75"/>
      <c r="Q143" s="75"/>
      <c r="R143" s="75"/>
      <c r="S143" s="75"/>
      <c r="T143" s="7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7" t="s">
        <v>168</v>
      </c>
      <c r="AU143" s="17" t="s">
        <v>87</v>
      </c>
    </row>
    <row r="144" s="12" customFormat="1">
      <c r="A144" s="12"/>
      <c r="B144" s="185"/>
      <c r="C144" s="12"/>
      <c r="D144" s="179" t="s">
        <v>170</v>
      </c>
      <c r="E144" s="186" t="s">
        <v>1</v>
      </c>
      <c r="F144" s="187" t="s">
        <v>221</v>
      </c>
      <c r="G144" s="12"/>
      <c r="H144" s="188">
        <v>2</v>
      </c>
      <c r="I144" s="189"/>
      <c r="J144" s="12"/>
      <c r="K144" s="12"/>
      <c r="L144" s="185"/>
      <c r="M144" s="193"/>
      <c r="N144" s="194"/>
      <c r="O144" s="194"/>
      <c r="P144" s="194"/>
      <c r="Q144" s="194"/>
      <c r="R144" s="194"/>
      <c r="S144" s="194"/>
      <c r="T144" s="195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186" t="s">
        <v>170</v>
      </c>
      <c r="AU144" s="186" t="s">
        <v>87</v>
      </c>
      <c r="AV144" s="12" t="s">
        <v>89</v>
      </c>
      <c r="AW144" s="12" t="s">
        <v>33</v>
      </c>
      <c r="AX144" s="12" t="s">
        <v>87</v>
      </c>
      <c r="AY144" s="186" t="s">
        <v>160</v>
      </c>
    </row>
    <row r="145" s="2" customFormat="1" ht="6.96" customHeight="1">
      <c r="A145" s="36"/>
      <c r="B145" s="58"/>
      <c r="C145" s="59"/>
      <c r="D145" s="59"/>
      <c r="E145" s="59"/>
      <c r="F145" s="59"/>
      <c r="G145" s="59"/>
      <c r="H145" s="59"/>
      <c r="I145" s="59"/>
      <c r="J145" s="59"/>
      <c r="K145" s="59"/>
      <c r="L145" s="37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autoFilter ref="C116:K14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NB11CERNY\Černý</dc:creator>
  <cp:lastModifiedBy>NB11CERNY\Černý</cp:lastModifiedBy>
  <dcterms:created xsi:type="dcterms:W3CDTF">2024-09-30T12:58:12Z</dcterms:created>
  <dcterms:modified xsi:type="dcterms:W3CDTF">2024-09-30T12:58:17Z</dcterms:modified>
</cp:coreProperties>
</file>